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255" windowHeight="8385" tabRatio="912" activeTab="3"/>
  </bookViews>
  <sheets>
    <sheet name="中山市各月气候条件情况" sheetId="1" r:id="rId1"/>
    <sheet name="中山市镇区行政区划情况表" sheetId="2" r:id="rId2"/>
    <sheet name="中山市镇区行政区划情况表2" sheetId="4" r:id="rId3"/>
    <sheet name="全市行政区域" sheetId="5" r:id="rId4"/>
    <sheet name="国民经济及社会发展主要指标" sheetId="7" r:id="rId5"/>
    <sheet name="国民经济及社会发展主要指标2" sheetId="8" r:id="rId6"/>
    <sheet name="国民经济及社会发展主要指标3" sheetId="9" r:id="rId7"/>
    <sheet name="国民经济及社会发展主要指标4" sheetId="11" r:id="rId8"/>
    <sheet name="国民经济及社会发展主要指标5" sheetId="13" r:id="rId9"/>
    <sheet name="国内生产总值" sheetId="42" r:id="rId10"/>
    <sheet name="国内生产总值构成" sheetId="43" r:id="rId11"/>
    <sheet name="国内生产总值增长速度1" sheetId="44" r:id="rId12"/>
    <sheet name="国内生产总值增长速度2" sheetId="68" r:id="rId13"/>
    <sheet name="支出法地区生产总值" sheetId="45" r:id="rId14"/>
    <sheet name="资本形成总额及构成（95－18）" sheetId="46" r:id="rId15"/>
    <sheet name="最终消费及构成（95－18)" sheetId="47" r:id="rId16"/>
    <sheet name="各镇(区)生产总值" sheetId="50" r:id="rId17"/>
    <sheet name="各镇(区)生产总值(续表)" sheetId="51" r:id="rId18"/>
    <sheet name="国民经济主要比例关系" sheetId="25" r:id="rId19"/>
    <sheet name="国民经济主要比例关系2" sheetId="26" r:id="rId20"/>
    <sheet name="民营经济主要指标" sheetId="41" r:id="rId21"/>
    <sheet name="21市（区）国民经济主要指标" sheetId="63" r:id="rId22"/>
    <sheet name="21市（区）国民经济主要指标2" sheetId="67" r:id="rId23"/>
    <sheet name="21市（区）国民经济主要指标3" sheetId="66" r:id="rId24"/>
    <sheet name="21市（区）国民经济主要指标4" sheetId="65" r:id="rId25"/>
    <sheet name="21市（区）国民经济主要指标5" sheetId="64" r:id="rId26"/>
    <sheet name="21市（区）国民经济主要指标6" sheetId="62" r:id="rId27"/>
    <sheet name="21市（区）国民经济主要指标7" sheetId="61" r:id="rId28"/>
    <sheet name="21市（区）国民经济主要指标8" sheetId="60" r:id="rId29"/>
    <sheet name="21市（区）国民经济主要指标9" sheetId="59" r:id="rId30"/>
    <sheet name="Sheet1" sheetId="69" r:id="rId31"/>
  </sheets>
  <externalReferences>
    <externalReference r:id="rId32"/>
  </externalReferences>
  <definedNames>
    <definedName name="_xlnm._FilterDatabase" localSheetId="1" hidden="1">中山市镇区行政区划情况表!$A$5:$E$16</definedName>
  </definedNames>
  <calcPr calcId="144525"/>
</workbook>
</file>

<file path=xl/sharedStrings.xml><?xml version="1.0" encoding="utf-8"?>
<sst xmlns="http://schemas.openxmlformats.org/spreadsheetml/2006/main" count="454">
  <si>
    <r>
      <rPr>
        <b/>
        <sz val="16"/>
        <rFont val="宋体"/>
        <charset val="134"/>
      </rPr>
      <t>中山市各月气候条件情况</t>
    </r>
    <r>
      <rPr>
        <b/>
        <sz val="16"/>
        <rFont val="Times New Roman"/>
        <charset val="134"/>
      </rPr>
      <t>(2018</t>
    </r>
    <r>
      <rPr>
        <b/>
        <sz val="16"/>
        <rFont val="宋体"/>
        <charset val="134"/>
      </rPr>
      <t>年</t>
    </r>
    <r>
      <rPr>
        <b/>
        <sz val="16"/>
        <rFont val="Times New Roman"/>
        <charset val="134"/>
      </rPr>
      <t>)</t>
    </r>
  </si>
  <si>
    <r>
      <rPr>
        <sz val="12"/>
        <rFont val="宋体"/>
        <charset val="134"/>
      </rPr>
      <t>月份</t>
    </r>
  </si>
  <si>
    <r>
      <rPr>
        <sz val="12"/>
        <rFont val="宋体"/>
        <charset val="134"/>
      </rPr>
      <t>平均温度
（℃）</t>
    </r>
  </si>
  <si>
    <r>
      <rPr>
        <sz val="12"/>
        <rFont val="宋体"/>
        <charset val="134"/>
      </rPr>
      <t>降雨量
（毫米）</t>
    </r>
  </si>
  <si>
    <r>
      <rPr>
        <sz val="12"/>
        <rFont val="宋体"/>
        <charset val="134"/>
      </rPr>
      <t>日照时间
（小时）</t>
    </r>
  </si>
  <si>
    <r>
      <rPr>
        <sz val="12"/>
        <rFont val="宋体"/>
        <charset val="134"/>
      </rPr>
      <t>灰霾天气日数
（天）</t>
    </r>
  </si>
  <si>
    <r>
      <rPr>
        <b/>
        <sz val="10.5"/>
        <rFont val="宋体"/>
        <charset val="134"/>
      </rPr>
      <t>全</t>
    </r>
    <r>
      <rPr>
        <b/>
        <sz val="10.5"/>
        <rFont val="Times New Roman"/>
        <charset val="134"/>
      </rPr>
      <t xml:space="preserve">  </t>
    </r>
    <r>
      <rPr>
        <b/>
        <sz val="10.5"/>
        <rFont val="宋体"/>
        <charset val="134"/>
      </rPr>
      <t>年</t>
    </r>
  </si>
  <si>
    <r>
      <rPr>
        <sz val="10.5"/>
        <rFont val="宋体"/>
        <charset val="134"/>
      </rPr>
      <t>一</t>
    </r>
    <r>
      <rPr>
        <sz val="10.5"/>
        <rFont val="Times New Roman"/>
        <charset val="134"/>
      </rPr>
      <t xml:space="preserve">  </t>
    </r>
    <r>
      <rPr>
        <sz val="10.5"/>
        <rFont val="宋体"/>
        <charset val="134"/>
      </rPr>
      <t>月</t>
    </r>
  </si>
  <si>
    <r>
      <rPr>
        <sz val="10.5"/>
        <rFont val="宋体"/>
        <charset val="134"/>
      </rPr>
      <t>二</t>
    </r>
    <r>
      <rPr>
        <sz val="10.5"/>
        <rFont val="Times New Roman"/>
        <charset val="134"/>
      </rPr>
      <t xml:space="preserve">  </t>
    </r>
    <r>
      <rPr>
        <sz val="10.5"/>
        <rFont val="宋体"/>
        <charset val="134"/>
      </rPr>
      <t>月</t>
    </r>
  </si>
  <si>
    <r>
      <rPr>
        <sz val="10.5"/>
        <rFont val="宋体"/>
        <charset val="134"/>
      </rPr>
      <t>三</t>
    </r>
    <r>
      <rPr>
        <sz val="10.5"/>
        <rFont val="Times New Roman"/>
        <charset val="134"/>
      </rPr>
      <t xml:space="preserve">  </t>
    </r>
    <r>
      <rPr>
        <sz val="10.5"/>
        <rFont val="宋体"/>
        <charset val="134"/>
      </rPr>
      <t>月</t>
    </r>
  </si>
  <si>
    <r>
      <rPr>
        <sz val="10.5"/>
        <rFont val="宋体"/>
        <charset val="134"/>
      </rPr>
      <t>四</t>
    </r>
    <r>
      <rPr>
        <sz val="10.5"/>
        <rFont val="Times New Roman"/>
        <charset val="134"/>
      </rPr>
      <t xml:space="preserve">  </t>
    </r>
    <r>
      <rPr>
        <sz val="10.5"/>
        <rFont val="宋体"/>
        <charset val="134"/>
      </rPr>
      <t>月</t>
    </r>
  </si>
  <si>
    <r>
      <rPr>
        <sz val="10.5"/>
        <rFont val="宋体"/>
        <charset val="134"/>
      </rPr>
      <t>五</t>
    </r>
    <r>
      <rPr>
        <sz val="10.5"/>
        <rFont val="Times New Roman"/>
        <charset val="134"/>
      </rPr>
      <t xml:space="preserve">  </t>
    </r>
    <r>
      <rPr>
        <sz val="10.5"/>
        <rFont val="宋体"/>
        <charset val="134"/>
      </rPr>
      <t>月</t>
    </r>
  </si>
  <si>
    <r>
      <rPr>
        <sz val="10.5"/>
        <rFont val="宋体"/>
        <charset val="134"/>
      </rPr>
      <t>六</t>
    </r>
    <r>
      <rPr>
        <sz val="10.5"/>
        <rFont val="Times New Roman"/>
        <charset val="134"/>
      </rPr>
      <t xml:space="preserve">  </t>
    </r>
    <r>
      <rPr>
        <sz val="10.5"/>
        <rFont val="宋体"/>
        <charset val="134"/>
      </rPr>
      <t>月</t>
    </r>
  </si>
  <si>
    <r>
      <rPr>
        <sz val="10.5"/>
        <rFont val="宋体"/>
        <charset val="134"/>
      </rPr>
      <t>七</t>
    </r>
    <r>
      <rPr>
        <sz val="10.5"/>
        <rFont val="Times New Roman"/>
        <charset val="134"/>
      </rPr>
      <t xml:space="preserve">  </t>
    </r>
    <r>
      <rPr>
        <sz val="10.5"/>
        <rFont val="宋体"/>
        <charset val="134"/>
      </rPr>
      <t>月</t>
    </r>
  </si>
  <si>
    <r>
      <rPr>
        <sz val="10.5"/>
        <rFont val="宋体"/>
        <charset val="134"/>
      </rPr>
      <t>八</t>
    </r>
    <r>
      <rPr>
        <sz val="10.5"/>
        <rFont val="Times New Roman"/>
        <charset val="134"/>
      </rPr>
      <t xml:space="preserve">  </t>
    </r>
    <r>
      <rPr>
        <sz val="10.5"/>
        <rFont val="宋体"/>
        <charset val="134"/>
      </rPr>
      <t>月</t>
    </r>
  </si>
  <si>
    <r>
      <rPr>
        <sz val="10.5"/>
        <rFont val="宋体"/>
        <charset val="134"/>
      </rPr>
      <t>九</t>
    </r>
    <r>
      <rPr>
        <sz val="10.5"/>
        <rFont val="Times New Roman"/>
        <charset val="134"/>
      </rPr>
      <t xml:space="preserve">  </t>
    </r>
    <r>
      <rPr>
        <sz val="10.5"/>
        <rFont val="宋体"/>
        <charset val="134"/>
      </rPr>
      <t>月</t>
    </r>
  </si>
  <si>
    <r>
      <rPr>
        <sz val="10.5"/>
        <rFont val="宋体"/>
        <charset val="134"/>
      </rPr>
      <t>十</t>
    </r>
    <r>
      <rPr>
        <sz val="10.5"/>
        <rFont val="Times New Roman"/>
        <charset val="134"/>
      </rPr>
      <t xml:space="preserve">  </t>
    </r>
    <r>
      <rPr>
        <sz val="10.5"/>
        <rFont val="宋体"/>
        <charset val="134"/>
      </rPr>
      <t>月</t>
    </r>
  </si>
  <si>
    <r>
      <rPr>
        <sz val="10.5"/>
        <rFont val="宋体"/>
        <charset val="134"/>
      </rPr>
      <t>十一月</t>
    </r>
  </si>
  <si>
    <r>
      <rPr>
        <sz val="10.5"/>
        <rFont val="宋体"/>
        <charset val="134"/>
      </rPr>
      <t>十二月</t>
    </r>
  </si>
  <si>
    <r>
      <rPr>
        <sz val="10"/>
        <rFont val="宋体"/>
        <charset val="134"/>
      </rPr>
      <t>注：本表数据由市气象局提供。</t>
    </r>
  </si>
  <si>
    <r>
      <rPr>
        <b/>
        <sz val="16"/>
        <rFont val="宋体"/>
        <charset val="134"/>
      </rPr>
      <t>中山市镇区行政区划情况（</t>
    </r>
    <r>
      <rPr>
        <b/>
        <sz val="16"/>
        <rFont val="Times New Roman"/>
        <charset val="134"/>
      </rPr>
      <t>2018</t>
    </r>
    <r>
      <rPr>
        <b/>
        <sz val="16"/>
        <rFont val="宋体"/>
        <charset val="134"/>
      </rPr>
      <t>年</t>
    </r>
    <r>
      <rPr>
        <b/>
        <sz val="16"/>
        <rFont val="Times New Roman"/>
        <charset val="134"/>
      </rPr>
      <t>)</t>
    </r>
  </si>
  <si>
    <r>
      <rPr>
        <sz val="12"/>
        <rFont val="宋体"/>
        <charset val="134"/>
      </rPr>
      <t>镇</t>
    </r>
    <r>
      <rPr>
        <sz val="12"/>
        <rFont val="Times New Roman"/>
        <charset val="134"/>
      </rPr>
      <t xml:space="preserve"> </t>
    </r>
    <r>
      <rPr>
        <sz val="12"/>
        <rFont val="宋体"/>
        <charset val="134"/>
      </rPr>
      <t>区</t>
    </r>
  </si>
  <si>
    <r>
      <rPr>
        <sz val="12"/>
        <rFont val="宋体"/>
        <charset val="134"/>
      </rPr>
      <t>居民委员会</t>
    </r>
  </si>
  <si>
    <r>
      <rPr>
        <sz val="12"/>
        <rFont val="宋体"/>
        <charset val="134"/>
      </rPr>
      <t>村民委员会</t>
    </r>
  </si>
  <si>
    <r>
      <rPr>
        <sz val="12"/>
        <rFont val="宋体"/>
        <charset val="134"/>
      </rPr>
      <t>数</t>
    </r>
    <r>
      <rPr>
        <sz val="12"/>
        <rFont val="Times New Roman"/>
        <charset val="134"/>
      </rPr>
      <t xml:space="preserve"> </t>
    </r>
    <r>
      <rPr>
        <sz val="12"/>
        <rFont val="宋体"/>
        <charset val="134"/>
      </rPr>
      <t>量（个）</t>
    </r>
  </si>
  <si>
    <r>
      <rPr>
        <sz val="12"/>
        <rFont val="宋体"/>
        <charset val="134"/>
      </rPr>
      <t>名</t>
    </r>
    <r>
      <rPr>
        <sz val="12"/>
        <rFont val="Times New Roman"/>
        <charset val="134"/>
      </rPr>
      <t xml:space="preserve">  </t>
    </r>
    <r>
      <rPr>
        <sz val="12"/>
        <rFont val="宋体"/>
        <charset val="134"/>
      </rPr>
      <t>称</t>
    </r>
  </si>
  <si>
    <r>
      <rPr>
        <sz val="12"/>
        <rFont val="宋体"/>
        <charset val="134"/>
      </rPr>
      <t>石岐区</t>
    </r>
  </si>
  <si>
    <r>
      <rPr>
        <sz val="11"/>
        <color indexed="8"/>
        <rFont val="宋体"/>
        <charset val="134"/>
      </rPr>
      <t>民族、迎阳、博爱、东明、湖滨、民权、凤鸣、太平、仙湖、民生、悦来南、莲新、桂园、宏基、莲员、康华、大信、莲兴、东港湾</t>
    </r>
  </si>
  <si>
    <r>
      <rPr>
        <sz val="12"/>
        <rFont val="宋体"/>
        <charset val="134"/>
      </rPr>
      <t>东区</t>
    </r>
  </si>
  <si>
    <r>
      <rPr>
        <sz val="11"/>
        <color indexed="8"/>
        <rFont val="宋体"/>
        <charset val="134"/>
      </rPr>
      <t>起湾、东裕、桃苑、竹苑、夏洋、花苑、桥岗、长江三溪、齐富湾、新鳌岭</t>
    </r>
  </si>
  <si>
    <r>
      <rPr>
        <sz val="12"/>
        <rFont val="宋体"/>
        <charset val="134"/>
      </rPr>
      <t>火炬区</t>
    </r>
  </si>
  <si>
    <r>
      <rPr>
        <sz val="11"/>
        <color indexed="8"/>
        <rFont val="Times New Roman"/>
        <charset val="134"/>
      </rPr>
      <t xml:space="preserve"> </t>
    </r>
    <r>
      <rPr>
        <sz val="11"/>
        <color indexed="8"/>
        <rFont val="宋体"/>
        <charset val="134"/>
      </rPr>
      <t>张家边、博凯、联富、六和、城东、海滨、中山港</t>
    </r>
  </si>
  <si>
    <r>
      <rPr>
        <sz val="12"/>
        <rFont val="宋体"/>
        <charset val="134"/>
      </rPr>
      <t>西区</t>
    </r>
  </si>
  <si>
    <r>
      <rPr>
        <sz val="11"/>
        <color indexed="8"/>
        <rFont val="宋体"/>
        <charset val="134"/>
      </rPr>
      <t>长洲、后山、西苑、烟洲、彩虹、广丰、沙朗、隆平、隆昌</t>
    </r>
  </si>
  <si>
    <r>
      <rPr>
        <sz val="12"/>
        <rFont val="宋体"/>
        <charset val="134"/>
      </rPr>
      <t>南区</t>
    </r>
  </si>
  <si>
    <r>
      <rPr>
        <sz val="11"/>
        <color indexed="8"/>
        <rFont val="宋体"/>
        <charset val="134"/>
      </rPr>
      <t>城南、良都、北溪、马岭</t>
    </r>
  </si>
  <si>
    <r>
      <rPr>
        <sz val="12"/>
        <rFont val="宋体"/>
        <charset val="134"/>
      </rPr>
      <t>五桂山</t>
    </r>
  </si>
  <si>
    <r>
      <rPr>
        <sz val="11"/>
        <color indexed="8"/>
        <rFont val="宋体"/>
        <charset val="134"/>
      </rPr>
      <t>五桂山</t>
    </r>
  </si>
  <si>
    <r>
      <rPr>
        <sz val="11"/>
        <color indexed="8"/>
        <rFont val="宋体"/>
        <charset val="134"/>
      </rPr>
      <t>龙石、南桥、长命水、桂南</t>
    </r>
  </si>
  <si>
    <r>
      <rPr>
        <sz val="12"/>
        <rFont val="宋体"/>
        <charset val="134"/>
      </rPr>
      <t>小榄镇</t>
    </r>
  </si>
  <si>
    <r>
      <rPr>
        <sz val="11"/>
        <color indexed="8"/>
        <rFont val="宋体"/>
        <charset val="134"/>
      </rPr>
      <t>新市、沙口、北区、联丰、盛丰、九洲基、永宁、东区、西区、竹源、埒西一、绩东一、绩西、绩东二、宝丰</t>
    </r>
  </si>
  <si>
    <r>
      <rPr>
        <sz val="12"/>
        <rFont val="宋体"/>
        <charset val="134"/>
      </rPr>
      <t>黄圃镇</t>
    </r>
  </si>
  <si>
    <r>
      <rPr>
        <sz val="11"/>
        <color indexed="8"/>
        <rFont val="宋体"/>
        <charset val="134"/>
      </rPr>
      <t>三社、永平、新糖、文明</t>
    </r>
  </si>
  <si>
    <r>
      <rPr>
        <sz val="11"/>
        <color indexed="8"/>
        <rFont val="宋体"/>
        <charset val="134"/>
      </rPr>
      <t>兆丰、吴栏、横档、马安、团范、大雁、鳌山、新地、大岑、石军、新沙、镇一</t>
    </r>
  </si>
  <si>
    <r>
      <rPr>
        <sz val="12"/>
        <rFont val="宋体"/>
        <charset val="134"/>
      </rPr>
      <t>民众镇</t>
    </r>
  </si>
  <si>
    <r>
      <rPr>
        <sz val="11"/>
        <color indexed="8"/>
        <rFont val="宋体"/>
        <charset val="134"/>
      </rPr>
      <t>民众、多宝、浪网</t>
    </r>
  </si>
  <si>
    <r>
      <rPr>
        <sz val="11"/>
        <color indexed="8"/>
        <rFont val="宋体"/>
        <charset val="134"/>
      </rPr>
      <t>新伦、民平、新平、沙仔、锦标、义仓、裕安、新建、接源、沿江、群安、上网、浪网、新平四、东胜、三墩</t>
    </r>
  </si>
  <si>
    <r>
      <rPr>
        <sz val="12"/>
        <rFont val="宋体"/>
        <charset val="134"/>
      </rPr>
      <t>东凤镇</t>
    </r>
  </si>
  <si>
    <r>
      <rPr>
        <sz val="11"/>
        <color indexed="8"/>
        <rFont val="宋体"/>
        <charset val="134"/>
      </rPr>
      <t>东兴、东海、伯公、民乐、小沥</t>
    </r>
  </si>
  <si>
    <r>
      <rPr>
        <sz val="11"/>
        <color indexed="8"/>
        <rFont val="宋体"/>
        <charset val="134"/>
      </rPr>
      <t>同安、安乐、和泰、穗成、东和平、吉昌、永益、东罟步、西罟步</t>
    </r>
  </si>
  <si>
    <r>
      <rPr>
        <sz val="12"/>
        <rFont val="宋体"/>
        <charset val="134"/>
      </rPr>
      <t>东升镇</t>
    </r>
  </si>
  <si>
    <r>
      <rPr>
        <sz val="11"/>
        <color indexed="8"/>
        <rFont val="宋体"/>
        <charset val="134"/>
      </rPr>
      <t>东升、高沙、同茂、利生、裕民、同乐、兆龙、东城</t>
    </r>
  </si>
  <si>
    <r>
      <rPr>
        <sz val="11"/>
        <color indexed="8"/>
        <rFont val="宋体"/>
        <charset val="134"/>
      </rPr>
      <t>胜龙、新胜、益隆、坦背、白鲤、太平</t>
    </r>
  </si>
  <si>
    <r>
      <rPr>
        <sz val="12"/>
        <rFont val="宋体"/>
        <charset val="134"/>
      </rPr>
      <t>古镇镇</t>
    </r>
  </si>
  <si>
    <r>
      <rPr>
        <sz val="11"/>
        <color indexed="8"/>
        <rFont val="宋体"/>
        <charset val="134"/>
      </rPr>
      <t>古镇</t>
    </r>
  </si>
  <si>
    <r>
      <rPr>
        <sz val="11"/>
        <color indexed="8"/>
        <rFont val="宋体"/>
        <charset val="134"/>
      </rPr>
      <t>海洲、古一、古二、古三、古四、六坊、七坊、冈东、冈南、曹一、曹二、曹三</t>
    </r>
  </si>
  <si>
    <r>
      <rPr>
        <sz val="10"/>
        <rFont val="宋体"/>
        <charset val="134"/>
      </rPr>
      <t>注：本表数据由市民政局提供。</t>
    </r>
  </si>
  <si>
    <r>
      <rPr>
        <b/>
        <sz val="16"/>
        <rFont val="宋体"/>
        <charset val="134"/>
      </rPr>
      <t>中山市镇区行政区划情况</t>
    </r>
    <r>
      <rPr>
        <b/>
        <sz val="16"/>
        <rFont val="Times New Roman"/>
        <charset val="134"/>
      </rPr>
      <t>(2018</t>
    </r>
    <r>
      <rPr>
        <b/>
        <sz val="16"/>
        <rFont val="宋体"/>
        <charset val="134"/>
      </rPr>
      <t>年</t>
    </r>
    <r>
      <rPr>
        <b/>
        <sz val="16"/>
        <rFont val="Times New Roman"/>
        <charset val="134"/>
      </rPr>
      <t>)(</t>
    </r>
    <r>
      <rPr>
        <b/>
        <sz val="16"/>
        <rFont val="宋体"/>
        <charset val="134"/>
      </rPr>
      <t>续</t>
    </r>
    <r>
      <rPr>
        <b/>
        <sz val="16"/>
        <rFont val="Times New Roman"/>
        <charset val="134"/>
      </rPr>
      <t>)</t>
    </r>
  </si>
  <si>
    <r>
      <rPr>
        <sz val="12"/>
        <rFont val="宋体"/>
        <charset val="134"/>
      </rPr>
      <t>沙溪镇</t>
    </r>
  </si>
  <si>
    <r>
      <rPr>
        <sz val="11"/>
        <color indexed="8"/>
        <rFont val="宋体"/>
        <charset val="134"/>
      </rPr>
      <t>汇源</t>
    </r>
  </si>
  <si>
    <r>
      <rPr>
        <sz val="11"/>
        <color indexed="8"/>
        <rFont val="宋体"/>
        <charset val="134"/>
      </rPr>
      <t>濠涌、龙山、虎逊、中兴、沙溪、康乐、龙瑞、云汉、乐群、龙头环、圣狮、象角、港园、涌头、涌边</t>
    </r>
  </si>
  <si>
    <r>
      <rPr>
        <sz val="12"/>
        <rFont val="宋体"/>
        <charset val="134"/>
      </rPr>
      <t>坦洲镇</t>
    </r>
  </si>
  <si>
    <r>
      <rPr>
        <sz val="11"/>
        <color indexed="8"/>
        <rFont val="宋体"/>
        <charset val="134"/>
      </rPr>
      <t>坦洲村、合胜、安阜、同胜、十四村、七村、金斗</t>
    </r>
  </si>
  <si>
    <r>
      <rPr>
        <sz val="11"/>
        <color indexed="8"/>
        <rFont val="宋体"/>
        <charset val="134"/>
      </rPr>
      <t>群联、新合、裕洲、永一、永二、联一、新前进</t>
    </r>
  </si>
  <si>
    <r>
      <rPr>
        <sz val="12"/>
        <rFont val="宋体"/>
        <charset val="134"/>
      </rPr>
      <t>港口镇</t>
    </r>
  </si>
  <si>
    <r>
      <rPr>
        <sz val="11"/>
        <color indexed="8"/>
        <rFont val="宋体"/>
        <charset val="134"/>
      </rPr>
      <t>群乐、胜隆、群众、石特、西街、民主、港口</t>
    </r>
  </si>
  <si>
    <r>
      <rPr>
        <sz val="11"/>
        <color indexed="8"/>
        <rFont val="宋体"/>
        <charset val="134"/>
      </rPr>
      <t>下南、中南</t>
    </r>
  </si>
  <si>
    <r>
      <rPr>
        <sz val="12"/>
        <rFont val="宋体"/>
        <charset val="134"/>
      </rPr>
      <t>三角镇</t>
    </r>
  </si>
  <si>
    <r>
      <rPr>
        <sz val="11"/>
        <color indexed="8"/>
        <rFont val="宋体"/>
        <charset val="134"/>
      </rPr>
      <t>中心</t>
    </r>
  </si>
  <si>
    <r>
      <rPr>
        <sz val="11"/>
        <color indexed="8"/>
        <rFont val="宋体"/>
        <charset val="134"/>
      </rPr>
      <t>高平、东南、三角、结民、光明、沙栏、蟠龙</t>
    </r>
  </si>
  <si>
    <r>
      <rPr>
        <sz val="12"/>
        <rFont val="宋体"/>
        <charset val="134"/>
      </rPr>
      <t>横栏镇</t>
    </r>
  </si>
  <si>
    <r>
      <rPr>
        <sz val="11"/>
        <color indexed="8"/>
        <rFont val="宋体"/>
        <charset val="134"/>
      </rPr>
      <t>西冲</t>
    </r>
  </si>
  <si>
    <r>
      <rPr>
        <sz val="11"/>
        <color indexed="8"/>
        <rFont val="宋体"/>
        <charset val="134"/>
      </rPr>
      <t>横西、宝裕、新丰、六沙、五沙、三沙、贴边、新茂、裕祥、横东</t>
    </r>
  </si>
  <si>
    <r>
      <rPr>
        <sz val="12"/>
        <rFont val="宋体"/>
        <charset val="134"/>
      </rPr>
      <t>南头镇</t>
    </r>
  </si>
  <si>
    <r>
      <rPr>
        <sz val="11"/>
        <color indexed="8"/>
        <rFont val="宋体"/>
        <charset val="134"/>
      </rPr>
      <t>穗西、南城、北帝、民安、滘心、将军</t>
    </r>
  </si>
  <si>
    <r>
      <rPr>
        <sz val="12"/>
        <rFont val="宋体"/>
        <charset val="134"/>
      </rPr>
      <t>阜沙镇</t>
    </r>
  </si>
  <si>
    <r>
      <rPr>
        <sz val="11"/>
        <color indexed="8"/>
        <rFont val="宋体"/>
        <charset val="134"/>
      </rPr>
      <t>阜圩</t>
    </r>
  </si>
  <si>
    <r>
      <rPr>
        <sz val="11"/>
        <color indexed="8"/>
        <rFont val="宋体"/>
        <charset val="134"/>
      </rPr>
      <t>牛角、上南、卫民、阜东、罗松、阜沙、大有、丰联</t>
    </r>
  </si>
  <si>
    <r>
      <rPr>
        <sz val="12"/>
        <rFont val="宋体"/>
        <charset val="134"/>
      </rPr>
      <t>南朗镇</t>
    </r>
  </si>
  <si>
    <r>
      <rPr>
        <sz val="11"/>
        <color indexed="8"/>
        <rFont val="宋体"/>
        <charset val="134"/>
      </rPr>
      <t>南朗、横门</t>
    </r>
  </si>
  <si>
    <r>
      <rPr>
        <sz val="11"/>
        <color indexed="8"/>
        <rFont val="宋体"/>
        <charset val="134"/>
      </rPr>
      <t>南朗、榄边、关塘、白企、翠亨、华照、崖口、龙穴、左步、冲口、濠涌、大车、泮沙</t>
    </r>
  </si>
  <si>
    <r>
      <rPr>
        <sz val="12"/>
        <rFont val="宋体"/>
        <charset val="134"/>
      </rPr>
      <t>三乡镇</t>
    </r>
  </si>
  <si>
    <r>
      <rPr>
        <sz val="11"/>
        <color indexed="8"/>
        <rFont val="宋体"/>
        <charset val="134"/>
      </rPr>
      <t>圩仔、前陇、南龙、西山</t>
    </r>
  </si>
  <si>
    <r>
      <rPr>
        <sz val="11"/>
        <color indexed="8"/>
        <rFont val="宋体"/>
        <charset val="134"/>
      </rPr>
      <t>平南、岗泉、塘敢、古鹤、新圩、茅湾、白石、桥头、大布、雍陌、乌石、平岚东</t>
    </r>
  </si>
  <si>
    <r>
      <rPr>
        <sz val="12"/>
        <rFont val="宋体"/>
        <charset val="134"/>
      </rPr>
      <t>板芙镇</t>
    </r>
  </si>
  <si>
    <r>
      <rPr>
        <sz val="11"/>
        <color indexed="8"/>
        <rFont val="宋体"/>
        <charset val="134"/>
      </rPr>
      <t>板芙</t>
    </r>
  </si>
  <si>
    <r>
      <rPr>
        <sz val="11"/>
        <color indexed="8"/>
        <rFont val="宋体"/>
        <charset val="134"/>
      </rPr>
      <t>广福、禄围、金钟、里溪、深湾、白溪、湖洲、板芙、板尾、四联</t>
    </r>
  </si>
  <si>
    <r>
      <rPr>
        <sz val="12"/>
        <rFont val="宋体"/>
        <charset val="134"/>
      </rPr>
      <t>大涌镇</t>
    </r>
  </si>
  <si>
    <r>
      <rPr>
        <sz val="11"/>
        <color indexed="8"/>
        <rFont val="宋体"/>
        <charset val="134"/>
      </rPr>
      <t>安堂、岚田、大涌、南文、青岗、兴涌、石井、全禄、起凤环</t>
    </r>
  </si>
  <si>
    <r>
      <rPr>
        <sz val="11"/>
        <color indexed="8"/>
        <rFont val="宋体"/>
        <charset val="134"/>
      </rPr>
      <t>叠石、旗南</t>
    </r>
  </si>
  <si>
    <r>
      <rPr>
        <sz val="12"/>
        <rFont val="宋体"/>
        <charset val="134"/>
      </rPr>
      <t>神湾镇</t>
    </r>
  </si>
  <si>
    <r>
      <rPr>
        <sz val="11"/>
        <color indexed="8"/>
        <rFont val="宋体"/>
        <charset val="134"/>
      </rPr>
      <t>神湾</t>
    </r>
  </si>
  <si>
    <r>
      <rPr>
        <sz val="11"/>
        <color indexed="8"/>
        <rFont val="宋体"/>
        <charset val="134"/>
      </rPr>
      <t>宥南、神溪、海港、竹排、外沙</t>
    </r>
  </si>
  <si>
    <r>
      <rPr>
        <sz val="10.5"/>
        <rFont val="宋体"/>
        <charset val="134"/>
      </rPr>
      <t>合计</t>
    </r>
  </si>
  <si>
    <r>
      <rPr>
        <b/>
        <sz val="16"/>
        <rFont val="宋体"/>
        <charset val="134"/>
      </rPr>
      <t>中山市行政区划</t>
    </r>
    <r>
      <rPr>
        <b/>
        <sz val="16"/>
        <rFont val="Times New Roman"/>
        <charset val="134"/>
      </rPr>
      <t>(2018</t>
    </r>
    <r>
      <rPr>
        <b/>
        <sz val="16"/>
        <rFont val="宋体"/>
        <charset val="134"/>
      </rPr>
      <t>年末</t>
    </r>
    <r>
      <rPr>
        <b/>
        <sz val="16"/>
        <rFont val="Times New Roman"/>
        <charset val="134"/>
      </rPr>
      <t>)</t>
    </r>
  </si>
  <si>
    <r>
      <rPr>
        <sz val="12"/>
        <rFont val="宋体"/>
        <charset val="134"/>
      </rPr>
      <t>镇</t>
    </r>
    <r>
      <rPr>
        <sz val="12"/>
        <rFont val="Times New Roman"/>
        <charset val="134"/>
      </rPr>
      <t>(</t>
    </r>
    <r>
      <rPr>
        <sz val="12"/>
        <rFont val="宋体"/>
        <charset val="134"/>
      </rPr>
      <t>区</t>
    </r>
    <r>
      <rPr>
        <sz val="12"/>
        <rFont val="Times New Roman"/>
        <charset val="134"/>
      </rPr>
      <t>)</t>
    </r>
  </si>
  <si>
    <r>
      <rPr>
        <sz val="12"/>
        <rFont val="宋体"/>
        <charset val="134"/>
      </rPr>
      <t>居</t>
    </r>
  </si>
  <si>
    <r>
      <rPr>
        <sz val="12"/>
        <rFont val="宋体"/>
        <charset val="134"/>
      </rPr>
      <t>村</t>
    </r>
  </si>
  <si>
    <r>
      <rPr>
        <sz val="12"/>
        <rFont val="宋体"/>
        <charset val="134"/>
      </rPr>
      <t>常住人口</t>
    </r>
  </si>
  <si>
    <r>
      <rPr>
        <sz val="12"/>
        <rFont val="宋体"/>
        <charset val="134"/>
      </rPr>
      <t xml:space="preserve">户籍人口
</t>
    </r>
    <r>
      <rPr>
        <sz val="12"/>
        <rFont val="Times New Roman"/>
        <charset val="134"/>
      </rPr>
      <t>(</t>
    </r>
    <r>
      <rPr>
        <sz val="12"/>
        <rFont val="宋体"/>
        <charset val="134"/>
      </rPr>
      <t>人</t>
    </r>
    <r>
      <rPr>
        <sz val="12"/>
        <rFont val="Times New Roman"/>
        <charset val="134"/>
      </rPr>
      <t>)</t>
    </r>
  </si>
  <si>
    <r>
      <rPr>
        <sz val="12"/>
        <rFont val="宋体"/>
        <charset val="134"/>
      </rPr>
      <t>户籍户数</t>
    </r>
  </si>
  <si>
    <r>
      <rPr>
        <sz val="12"/>
        <rFont val="宋体"/>
        <charset val="134"/>
      </rPr>
      <t>委</t>
    </r>
  </si>
  <si>
    <r>
      <rPr>
        <sz val="12"/>
        <rFont val="宋体"/>
        <charset val="134"/>
      </rPr>
      <t>乡村人口</t>
    </r>
  </si>
  <si>
    <r>
      <rPr>
        <sz val="12"/>
        <rFont val="Times New Roman"/>
        <charset val="134"/>
      </rPr>
      <t>(</t>
    </r>
    <r>
      <rPr>
        <sz val="12"/>
        <rFont val="宋体"/>
        <charset val="134"/>
      </rPr>
      <t>个</t>
    </r>
    <r>
      <rPr>
        <sz val="12"/>
        <rFont val="Times New Roman"/>
        <charset val="134"/>
      </rPr>
      <t>)</t>
    </r>
  </si>
  <si>
    <r>
      <rPr>
        <sz val="12"/>
        <rFont val="宋体"/>
        <charset val="134"/>
      </rPr>
      <t>（万人）</t>
    </r>
  </si>
  <si>
    <r>
      <rPr>
        <sz val="12"/>
        <rFont val="Times New Roman"/>
        <charset val="134"/>
      </rPr>
      <t>(</t>
    </r>
    <r>
      <rPr>
        <sz val="12"/>
        <rFont val="宋体"/>
        <charset val="134"/>
      </rPr>
      <t>户</t>
    </r>
    <r>
      <rPr>
        <sz val="12"/>
        <rFont val="Times New Roman"/>
        <charset val="134"/>
      </rPr>
      <t>)</t>
    </r>
  </si>
  <si>
    <r>
      <rPr>
        <b/>
        <sz val="10.5"/>
        <rFont val="宋体"/>
        <charset val="134"/>
      </rPr>
      <t>合</t>
    </r>
    <r>
      <rPr>
        <b/>
        <sz val="10.5"/>
        <rFont val="Times New Roman"/>
        <charset val="134"/>
      </rPr>
      <t xml:space="preserve"> </t>
    </r>
    <r>
      <rPr>
        <b/>
        <sz val="10.5"/>
        <rFont val="宋体"/>
        <charset val="134"/>
      </rPr>
      <t>计</t>
    </r>
  </si>
  <si>
    <r>
      <rPr>
        <sz val="10.5"/>
        <rFont val="宋体"/>
        <charset val="134"/>
      </rPr>
      <t>石岐区</t>
    </r>
  </si>
  <si>
    <r>
      <rPr>
        <sz val="10.5"/>
        <rFont val="宋体"/>
        <charset val="134"/>
      </rPr>
      <t>东区</t>
    </r>
  </si>
  <si>
    <r>
      <rPr>
        <sz val="10.5"/>
        <rFont val="宋体"/>
        <charset val="134"/>
      </rPr>
      <t>火炬区</t>
    </r>
  </si>
  <si>
    <r>
      <rPr>
        <sz val="10.5"/>
        <rFont val="宋体"/>
        <charset val="134"/>
      </rPr>
      <t>西区</t>
    </r>
  </si>
  <si>
    <r>
      <rPr>
        <sz val="10.5"/>
        <rFont val="宋体"/>
        <charset val="134"/>
      </rPr>
      <t>南区</t>
    </r>
  </si>
  <si>
    <r>
      <rPr>
        <sz val="10.5"/>
        <rFont val="宋体"/>
        <charset val="134"/>
      </rPr>
      <t>五桂山</t>
    </r>
  </si>
  <si>
    <r>
      <rPr>
        <sz val="10.5"/>
        <rFont val="宋体"/>
        <charset val="134"/>
      </rPr>
      <t>小榄镇</t>
    </r>
  </si>
  <si>
    <r>
      <rPr>
        <sz val="10.5"/>
        <rFont val="宋体"/>
        <charset val="134"/>
      </rPr>
      <t>黄圃镇</t>
    </r>
  </si>
  <si>
    <r>
      <rPr>
        <sz val="10.5"/>
        <rFont val="宋体"/>
        <charset val="134"/>
      </rPr>
      <t>民众镇</t>
    </r>
  </si>
  <si>
    <r>
      <rPr>
        <sz val="10.5"/>
        <rFont val="宋体"/>
        <charset val="134"/>
      </rPr>
      <t>东凤镇</t>
    </r>
  </si>
  <si>
    <r>
      <rPr>
        <sz val="10.5"/>
        <rFont val="宋体"/>
        <charset val="134"/>
      </rPr>
      <t>东升镇</t>
    </r>
  </si>
  <si>
    <r>
      <rPr>
        <sz val="10.5"/>
        <rFont val="宋体"/>
        <charset val="134"/>
      </rPr>
      <t>古镇镇</t>
    </r>
  </si>
  <si>
    <r>
      <rPr>
        <sz val="10.5"/>
        <rFont val="宋体"/>
        <charset val="134"/>
      </rPr>
      <t>沙溪镇</t>
    </r>
  </si>
  <si>
    <r>
      <rPr>
        <sz val="10.5"/>
        <rFont val="宋体"/>
        <charset val="134"/>
      </rPr>
      <t>坦洲镇</t>
    </r>
  </si>
  <si>
    <r>
      <rPr>
        <sz val="10.5"/>
        <rFont val="宋体"/>
        <charset val="134"/>
      </rPr>
      <t>港口镇</t>
    </r>
  </si>
  <si>
    <r>
      <rPr>
        <sz val="10.5"/>
        <rFont val="宋体"/>
        <charset val="134"/>
      </rPr>
      <t>三角镇</t>
    </r>
  </si>
  <si>
    <r>
      <rPr>
        <sz val="10.5"/>
        <rFont val="宋体"/>
        <charset val="134"/>
      </rPr>
      <t>横栏镇</t>
    </r>
  </si>
  <si>
    <r>
      <rPr>
        <sz val="10.5"/>
        <rFont val="宋体"/>
        <charset val="134"/>
      </rPr>
      <t>南头镇</t>
    </r>
  </si>
  <si>
    <r>
      <rPr>
        <sz val="10.5"/>
        <rFont val="宋体"/>
        <charset val="134"/>
      </rPr>
      <t>阜沙镇</t>
    </r>
  </si>
  <si>
    <r>
      <rPr>
        <sz val="10.5"/>
        <rFont val="宋体"/>
        <charset val="134"/>
      </rPr>
      <t>南朗镇</t>
    </r>
  </si>
  <si>
    <r>
      <rPr>
        <sz val="10.5"/>
        <rFont val="宋体"/>
        <charset val="134"/>
      </rPr>
      <t>三乡镇</t>
    </r>
  </si>
  <si>
    <r>
      <rPr>
        <sz val="10.5"/>
        <rFont val="宋体"/>
        <charset val="134"/>
      </rPr>
      <t>板芙镇</t>
    </r>
  </si>
  <si>
    <r>
      <rPr>
        <sz val="10.5"/>
        <rFont val="宋体"/>
        <charset val="134"/>
      </rPr>
      <t>大涌镇</t>
    </r>
  </si>
  <si>
    <r>
      <rPr>
        <sz val="10.5"/>
        <rFont val="宋体"/>
        <charset val="134"/>
      </rPr>
      <t>神湾镇</t>
    </r>
  </si>
  <si>
    <r>
      <rPr>
        <sz val="10"/>
        <rFont val="宋体"/>
        <charset val="134"/>
      </rPr>
      <t>注：户籍人口数据由市公安局统计，</t>
    </r>
    <r>
      <rPr>
        <sz val="10"/>
        <rFont val="Times New Roman"/>
        <charset val="134"/>
      </rPr>
      <t>2015</t>
    </r>
    <r>
      <rPr>
        <sz val="10"/>
        <rFont val="宋体"/>
        <charset val="134"/>
      </rPr>
      <t>年开始按居住地分为城镇人口和乡村人口，与历史数据不可比。</t>
    </r>
  </si>
  <si>
    <r>
      <rPr>
        <b/>
        <sz val="16"/>
        <rFont val="宋体"/>
        <charset val="134"/>
      </rPr>
      <t>国民经济及社会发展主要指标</t>
    </r>
  </si>
  <si>
    <r>
      <rPr>
        <sz val="12"/>
        <rFont val="宋体"/>
        <charset val="134"/>
      </rPr>
      <t>指</t>
    </r>
    <r>
      <rPr>
        <sz val="12"/>
        <rFont val="Times New Roman"/>
        <charset val="134"/>
      </rPr>
      <t xml:space="preserve">   </t>
    </r>
    <r>
      <rPr>
        <sz val="12"/>
        <rFont val="宋体"/>
        <charset val="134"/>
      </rPr>
      <t>标</t>
    </r>
  </si>
  <si>
    <r>
      <rPr>
        <sz val="12"/>
        <rFont val="宋体"/>
        <charset val="134"/>
      </rPr>
      <t>单位</t>
    </r>
  </si>
  <si>
    <r>
      <rPr>
        <sz val="12"/>
        <rFont val="Times New Roman"/>
        <charset val="134"/>
      </rPr>
      <t>2000</t>
    </r>
    <r>
      <rPr>
        <sz val="12"/>
        <rFont val="宋体"/>
        <charset val="134"/>
      </rPr>
      <t>年</t>
    </r>
  </si>
  <si>
    <r>
      <rPr>
        <sz val="12"/>
        <rFont val="Times New Roman"/>
        <charset val="134"/>
      </rPr>
      <t>2010</t>
    </r>
    <r>
      <rPr>
        <sz val="12"/>
        <rFont val="宋体"/>
        <charset val="134"/>
      </rPr>
      <t>年</t>
    </r>
  </si>
  <si>
    <r>
      <rPr>
        <sz val="12"/>
        <rFont val="Times New Roman"/>
        <charset val="134"/>
      </rPr>
      <t>2015</t>
    </r>
    <r>
      <rPr>
        <sz val="12"/>
        <rFont val="宋体"/>
        <charset val="134"/>
      </rPr>
      <t>年</t>
    </r>
  </si>
  <si>
    <r>
      <rPr>
        <sz val="12"/>
        <rFont val="Times New Roman"/>
        <charset val="134"/>
      </rPr>
      <t>2017</t>
    </r>
    <r>
      <rPr>
        <sz val="12"/>
        <rFont val="宋体"/>
        <charset val="134"/>
      </rPr>
      <t>年</t>
    </r>
  </si>
  <si>
    <r>
      <rPr>
        <sz val="12"/>
        <rFont val="Times New Roman"/>
        <charset val="134"/>
      </rPr>
      <t>2018</t>
    </r>
    <r>
      <rPr>
        <sz val="12"/>
        <rFont val="宋体"/>
        <charset val="134"/>
      </rPr>
      <t>年</t>
    </r>
  </si>
  <si>
    <r>
      <rPr>
        <sz val="12"/>
        <rFont val="Times New Roman"/>
        <charset val="134"/>
      </rPr>
      <t>2018</t>
    </r>
    <r>
      <rPr>
        <sz val="12"/>
        <rFont val="宋体"/>
        <charset val="134"/>
      </rPr>
      <t>比</t>
    </r>
    <r>
      <rPr>
        <sz val="12"/>
        <rFont val="Times New Roman"/>
        <charset val="134"/>
      </rPr>
      <t>2017±%</t>
    </r>
  </si>
  <si>
    <r>
      <rPr>
        <b/>
        <sz val="10.5"/>
        <rFont val="宋体"/>
        <charset val="134"/>
      </rPr>
      <t>一、人口与就业</t>
    </r>
  </si>
  <si>
    <r>
      <rPr>
        <sz val="10.5"/>
        <rFont val="Times New Roman"/>
        <charset val="134"/>
      </rPr>
      <t xml:space="preserve">    </t>
    </r>
    <r>
      <rPr>
        <sz val="10.5"/>
        <rFont val="宋体"/>
        <charset val="134"/>
      </rPr>
      <t>年末常住人口</t>
    </r>
  </si>
  <si>
    <r>
      <rPr>
        <sz val="10.5"/>
        <rFont val="宋体"/>
        <charset val="134"/>
      </rPr>
      <t>万人</t>
    </r>
  </si>
  <si>
    <r>
      <rPr>
        <sz val="10.5"/>
        <rFont val="Times New Roman"/>
        <charset val="134"/>
      </rPr>
      <t xml:space="preserve">    </t>
    </r>
    <r>
      <rPr>
        <sz val="10.5"/>
        <rFont val="宋体"/>
        <charset val="134"/>
      </rPr>
      <t>年末户籍人口</t>
    </r>
  </si>
  <si>
    <r>
      <rPr>
        <sz val="10.5"/>
        <rFont val="Times New Roman"/>
        <charset val="134"/>
      </rPr>
      <t xml:space="preserve">     #</t>
    </r>
    <r>
      <rPr>
        <sz val="10.5"/>
        <rFont val="宋体"/>
        <charset val="134"/>
      </rPr>
      <t>乡村人口</t>
    </r>
    <r>
      <rPr>
        <sz val="10.5"/>
        <rFont val="Times New Roman"/>
        <charset val="134"/>
      </rPr>
      <t>*</t>
    </r>
  </si>
  <si>
    <r>
      <rPr>
        <sz val="10.5"/>
        <rFont val="Times New Roman"/>
        <charset val="134"/>
      </rPr>
      <t xml:space="preserve">      </t>
    </r>
    <r>
      <rPr>
        <sz val="10.5"/>
        <rFont val="宋体"/>
        <charset val="134"/>
      </rPr>
      <t>城镇人口</t>
    </r>
    <r>
      <rPr>
        <sz val="10.5"/>
        <rFont val="Times New Roman"/>
        <charset val="134"/>
      </rPr>
      <t>*</t>
    </r>
  </si>
  <si>
    <r>
      <rPr>
        <sz val="10.5"/>
        <rFont val="Times New Roman"/>
        <charset val="134"/>
      </rPr>
      <t xml:space="preserve">    </t>
    </r>
    <r>
      <rPr>
        <sz val="10.5"/>
        <rFont val="宋体"/>
        <charset val="134"/>
      </rPr>
      <t>年平均户籍人口</t>
    </r>
  </si>
  <si>
    <r>
      <rPr>
        <sz val="10.5"/>
        <rFont val="Times New Roman"/>
        <charset val="134"/>
      </rPr>
      <t xml:space="preserve">  </t>
    </r>
    <r>
      <rPr>
        <sz val="10.5"/>
        <rFont val="宋体"/>
        <charset val="134"/>
      </rPr>
      <t>从业人员</t>
    </r>
  </si>
  <si>
    <r>
      <rPr>
        <sz val="10.5"/>
        <rFont val="Times New Roman"/>
        <charset val="134"/>
      </rPr>
      <t xml:space="preserve">   #</t>
    </r>
    <r>
      <rPr>
        <sz val="10.5"/>
        <rFont val="宋体"/>
        <charset val="134"/>
      </rPr>
      <t>第一产业</t>
    </r>
  </si>
  <si>
    <r>
      <rPr>
        <sz val="10.5"/>
        <rFont val="Times New Roman"/>
        <charset val="134"/>
      </rPr>
      <t xml:space="preserve">    </t>
    </r>
    <r>
      <rPr>
        <sz val="10.5"/>
        <rFont val="宋体"/>
        <charset val="134"/>
      </rPr>
      <t>第二产业</t>
    </r>
  </si>
  <si>
    <r>
      <rPr>
        <sz val="10.5"/>
        <rFont val="Times New Roman"/>
        <charset val="134"/>
      </rPr>
      <t xml:space="preserve">    </t>
    </r>
    <r>
      <rPr>
        <sz val="10.5"/>
        <rFont val="宋体"/>
        <charset val="134"/>
      </rPr>
      <t>第三产业</t>
    </r>
  </si>
  <si>
    <r>
      <rPr>
        <b/>
        <sz val="10.5"/>
        <rFont val="宋体"/>
        <charset val="134"/>
      </rPr>
      <t>二、经济总量指标</t>
    </r>
  </si>
  <si>
    <r>
      <rPr>
        <sz val="10.5"/>
        <rFont val="Times New Roman"/>
        <charset val="134"/>
      </rPr>
      <t xml:space="preserve">    </t>
    </r>
    <r>
      <rPr>
        <sz val="10.5"/>
        <rFont val="宋体"/>
        <charset val="134"/>
      </rPr>
      <t>地区生产总值</t>
    </r>
    <r>
      <rPr>
        <sz val="10.5"/>
        <rFont val="Times New Roman"/>
        <charset val="134"/>
      </rPr>
      <t xml:space="preserve"> </t>
    </r>
  </si>
  <si>
    <r>
      <rPr>
        <sz val="10.5"/>
        <rFont val="宋体"/>
        <charset val="134"/>
      </rPr>
      <t>万元</t>
    </r>
  </si>
  <si>
    <r>
      <rPr>
        <sz val="10.5"/>
        <rFont val="Times New Roman"/>
        <charset val="134"/>
      </rPr>
      <t xml:space="preserve">    </t>
    </r>
    <r>
      <rPr>
        <sz val="10.5"/>
        <rFont val="宋体"/>
        <charset val="134"/>
      </rPr>
      <t>第一产业</t>
    </r>
  </si>
  <si>
    <r>
      <rPr>
        <sz val="10.5"/>
        <rFont val="Times New Roman"/>
        <charset val="134"/>
      </rPr>
      <t xml:space="preserve">    </t>
    </r>
    <r>
      <rPr>
        <sz val="10.5"/>
        <rFont val="宋体"/>
        <charset val="134"/>
      </rPr>
      <t>常住人均生产总值</t>
    </r>
  </si>
  <si>
    <r>
      <rPr>
        <sz val="10.5"/>
        <rFont val="宋体"/>
        <charset val="134"/>
      </rPr>
      <t>元</t>
    </r>
  </si>
  <si>
    <r>
      <rPr>
        <b/>
        <sz val="10.5"/>
        <rFont val="宋体"/>
        <charset val="134"/>
      </rPr>
      <t>三、农业</t>
    </r>
  </si>
  <si>
    <r>
      <rPr>
        <sz val="10.5"/>
        <color indexed="10"/>
        <rFont val="Times New Roman"/>
        <charset val="134"/>
      </rPr>
      <t xml:space="preserve">   </t>
    </r>
    <r>
      <rPr>
        <sz val="10.5"/>
        <color indexed="8"/>
        <rFont val="宋体"/>
        <charset val="134"/>
      </rPr>
      <t>农业总产值</t>
    </r>
    <r>
      <rPr>
        <sz val="10.5"/>
        <color indexed="8"/>
        <rFont val="Times New Roman"/>
        <charset val="134"/>
      </rPr>
      <t>*</t>
    </r>
  </si>
  <si>
    <r>
      <rPr>
        <sz val="10.5"/>
        <rFont val="Times New Roman"/>
        <charset val="134"/>
      </rPr>
      <t xml:space="preserve">   </t>
    </r>
    <r>
      <rPr>
        <sz val="10.5"/>
        <rFont val="宋体"/>
        <charset val="134"/>
      </rPr>
      <t>农民人均年所得</t>
    </r>
  </si>
  <si>
    <r>
      <rPr>
        <sz val="10.5"/>
        <rFont val="宋体"/>
        <charset val="134"/>
      </rPr>
      <t>元</t>
    </r>
    <r>
      <rPr>
        <sz val="10.5"/>
        <rFont val="Times New Roman"/>
        <charset val="134"/>
      </rPr>
      <t>/</t>
    </r>
    <r>
      <rPr>
        <sz val="10.5"/>
        <rFont val="宋体"/>
        <charset val="134"/>
      </rPr>
      <t>人</t>
    </r>
  </si>
  <si>
    <r>
      <rPr>
        <sz val="10.5"/>
        <rFont val="Times New Roman"/>
        <charset val="134"/>
      </rPr>
      <t xml:space="preserve">   </t>
    </r>
    <r>
      <rPr>
        <sz val="10.5"/>
        <rFont val="宋体"/>
        <charset val="134"/>
      </rPr>
      <t>主要农产品产量</t>
    </r>
  </si>
  <si>
    <r>
      <rPr>
        <sz val="10.5"/>
        <rFont val="Times New Roman"/>
        <charset val="134"/>
      </rPr>
      <t xml:space="preserve">    </t>
    </r>
    <r>
      <rPr>
        <sz val="10.5"/>
        <rFont val="宋体"/>
        <charset val="134"/>
      </rPr>
      <t>粮食</t>
    </r>
  </si>
  <si>
    <r>
      <rPr>
        <sz val="10.5"/>
        <rFont val="宋体"/>
        <charset val="134"/>
      </rPr>
      <t>万吨</t>
    </r>
  </si>
  <si>
    <r>
      <rPr>
        <sz val="10"/>
        <rFont val="宋体"/>
        <charset val="134"/>
      </rPr>
      <t>注</t>
    </r>
    <r>
      <rPr>
        <sz val="10"/>
        <rFont val="Times New Roman"/>
        <charset val="134"/>
      </rPr>
      <t>: 1</t>
    </r>
    <r>
      <rPr>
        <sz val="10"/>
        <rFont val="宋体"/>
        <charset val="134"/>
      </rPr>
      <t>、常住人口及人均指标已与第六次全国人口普查结果衔接。</t>
    </r>
  </si>
  <si>
    <r>
      <rPr>
        <sz val="10"/>
        <rFont val="Times New Roman"/>
        <charset val="134"/>
      </rPr>
      <t xml:space="preserve">    2</t>
    </r>
    <r>
      <rPr>
        <sz val="10"/>
        <rFont val="宋体"/>
        <charset val="134"/>
      </rPr>
      <t>、公安局在</t>
    </r>
    <r>
      <rPr>
        <sz val="10"/>
        <rFont val="Times New Roman"/>
        <charset val="134"/>
      </rPr>
      <t>2015</t>
    </r>
    <r>
      <rPr>
        <sz val="10"/>
        <rFont val="宋体"/>
        <charset val="134"/>
      </rPr>
      <t>年的户籍人口统计中，由原来的</t>
    </r>
    <r>
      <rPr>
        <sz val="10"/>
        <rFont val="Times New Roman"/>
        <charset val="134"/>
      </rPr>
      <t>“</t>
    </r>
    <r>
      <rPr>
        <sz val="10"/>
        <rFont val="宋体"/>
        <charset val="134"/>
      </rPr>
      <t>农业</t>
    </r>
    <r>
      <rPr>
        <sz val="10"/>
        <rFont val="Times New Roman"/>
        <charset val="134"/>
      </rPr>
      <t>”</t>
    </r>
    <r>
      <rPr>
        <sz val="10"/>
        <rFont val="宋体"/>
        <charset val="134"/>
      </rPr>
      <t>、</t>
    </r>
    <r>
      <rPr>
        <sz val="10"/>
        <rFont val="Times New Roman"/>
        <charset val="134"/>
      </rPr>
      <t>“</t>
    </r>
    <r>
      <rPr>
        <sz val="10"/>
        <rFont val="宋体"/>
        <charset val="134"/>
      </rPr>
      <t>非农业</t>
    </r>
    <r>
      <rPr>
        <sz val="10"/>
        <rFont val="Times New Roman"/>
        <charset val="134"/>
      </rPr>
      <t>”</t>
    </r>
    <r>
      <rPr>
        <sz val="10"/>
        <rFont val="宋体"/>
        <charset val="134"/>
      </rPr>
      <t>人口统计口径更改为</t>
    </r>
    <r>
      <rPr>
        <sz val="10"/>
        <rFont val="Times New Roman"/>
        <charset val="134"/>
      </rPr>
      <t>“</t>
    </r>
    <r>
      <rPr>
        <sz val="10"/>
        <rFont val="宋体"/>
        <charset val="134"/>
      </rPr>
      <t>城镇</t>
    </r>
    <r>
      <rPr>
        <sz val="10"/>
        <rFont val="Times New Roman"/>
        <charset val="134"/>
      </rPr>
      <t>”</t>
    </r>
    <r>
      <rPr>
        <sz val="10"/>
        <rFont val="宋体"/>
        <charset val="134"/>
      </rPr>
      <t>、</t>
    </r>
    <r>
      <rPr>
        <sz val="10"/>
        <rFont val="Times New Roman"/>
        <charset val="134"/>
      </rPr>
      <t>“</t>
    </r>
    <r>
      <rPr>
        <sz val="10"/>
        <rFont val="宋体"/>
        <charset val="134"/>
      </rPr>
      <t>乡村</t>
    </r>
    <r>
      <rPr>
        <sz val="10"/>
        <rFont val="Times New Roman"/>
        <charset val="134"/>
      </rPr>
      <t>”</t>
    </r>
    <r>
      <rPr>
        <sz val="10"/>
        <rFont val="宋体"/>
        <charset val="134"/>
      </rPr>
      <t>统计口径，与历史数据不可比。</t>
    </r>
  </si>
  <si>
    <r>
      <rPr>
        <sz val="10"/>
        <rFont val="Times New Roman"/>
        <charset val="134"/>
      </rPr>
      <t>3</t>
    </r>
    <r>
      <rPr>
        <sz val="10"/>
        <rFont val="宋体"/>
        <charset val="134"/>
      </rPr>
      <t>、</t>
    </r>
    <r>
      <rPr>
        <sz val="10"/>
        <rFont val="Times New Roman"/>
        <charset val="134"/>
      </rPr>
      <t>*</t>
    </r>
    <r>
      <rPr>
        <sz val="10"/>
        <rFont val="宋体"/>
        <charset val="134"/>
      </rPr>
      <t>农业总产值从</t>
    </r>
    <r>
      <rPr>
        <sz val="10"/>
        <rFont val="Times New Roman"/>
        <charset val="134"/>
      </rPr>
      <t>2003</t>
    </r>
    <r>
      <rPr>
        <sz val="10"/>
        <rFont val="宋体"/>
        <charset val="134"/>
      </rPr>
      <t>年开始采用新口径，含农林牧渔服务业；其增长速度按相同口径计算。</t>
    </r>
  </si>
  <si>
    <r>
      <rPr>
        <sz val="10"/>
        <rFont val="Times New Roman"/>
        <charset val="134"/>
      </rPr>
      <t>4</t>
    </r>
    <r>
      <rPr>
        <sz val="10"/>
        <rFont val="宋体"/>
        <charset val="134"/>
      </rPr>
      <t>、地区生产总值、农业总产值的绝对数按现行价计算，相对数按可比价计算。</t>
    </r>
  </si>
  <si>
    <r>
      <rPr>
        <sz val="10"/>
        <rFont val="Times New Roman"/>
        <charset val="134"/>
      </rPr>
      <t>5</t>
    </r>
    <r>
      <rPr>
        <sz val="10"/>
        <rFont val="宋体"/>
        <charset val="134"/>
      </rPr>
      <t>、粮食产量自</t>
    </r>
    <r>
      <rPr>
        <sz val="10"/>
        <rFont val="Times New Roman"/>
        <charset val="134"/>
      </rPr>
      <t>2014</t>
    </r>
    <r>
      <rPr>
        <sz val="10"/>
        <rFont val="宋体"/>
        <charset val="134"/>
      </rPr>
      <t>年报开始改变统计口径，与历史数据不可比。</t>
    </r>
  </si>
  <si>
    <r>
      <rPr>
        <b/>
        <sz val="16"/>
        <rFont val="宋体"/>
        <charset val="134"/>
      </rPr>
      <t>国民经济及社会发展主要指标（续一）</t>
    </r>
  </si>
  <si>
    <r>
      <rPr>
        <sz val="10.5"/>
        <rFont val="Times New Roman"/>
        <charset val="134"/>
      </rPr>
      <t xml:space="preserve">    </t>
    </r>
    <r>
      <rPr>
        <sz val="10.5"/>
        <rFont val="宋体"/>
        <charset val="134"/>
      </rPr>
      <t>糖蔗</t>
    </r>
  </si>
  <si>
    <r>
      <rPr>
        <sz val="10.5"/>
        <rFont val="Times New Roman"/>
        <charset val="134"/>
      </rPr>
      <t xml:space="preserve">    </t>
    </r>
    <r>
      <rPr>
        <sz val="10.5"/>
        <rFont val="宋体"/>
        <charset val="134"/>
      </rPr>
      <t>花生</t>
    </r>
  </si>
  <si>
    <r>
      <rPr>
        <sz val="10.5"/>
        <rFont val="Times New Roman"/>
        <charset val="134"/>
      </rPr>
      <t xml:space="preserve">    </t>
    </r>
    <r>
      <rPr>
        <sz val="10.5"/>
        <rFont val="宋体"/>
        <charset val="134"/>
      </rPr>
      <t>水果</t>
    </r>
  </si>
  <si>
    <r>
      <rPr>
        <sz val="10.5"/>
        <rFont val="Times New Roman"/>
        <charset val="134"/>
      </rPr>
      <t xml:space="preserve">    </t>
    </r>
    <r>
      <rPr>
        <sz val="10.5"/>
        <rFont val="宋体"/>
        <charset val="134"/>
      </rPr>
      <t>蔬菜</t>
    </r>
  </si>
  <si>
    <r>
      <rPr>
        <sz val="10.5"/>
        <rFont val="Times New Roman"/>
        <charset val="134"/>
      </rPr>
      <t xml:space="preserve">    </t>
    </r>
    <r>
      <rPr>
        <sz val="10.5"/>
        <rFont val="宋体"/>
        <charset val="134"/>
      </rPr>
      <t>水产品</t>
    </r>
  </si>
  <si>
    <r>
      <rPr>
        <b/>
        <sz val="10.5"/>
        <rFont val="宋体"/>
        <charset val="134"/>
      </rPr>
      <t>四、工业</t>
    </r>
  </si>
  <si>
    <r>
      <rPr>
        <sz val="10.5"/>
        <rFont val="Times New Roman"/>
        <charset val="134"/>
      </rPr>
      <t xml:space="preserve">    </t>
    </r>
    <r>
      <rPr>
        <sz val="10.5"/>
        <rFont val="宋体"/>
        <charset val="134"/>
      </rPr>
      <t>规模以上工业增加值</t>
    </r>
  </si>
  <si>
    <r>
      <rPr>
        <sz val="10.5"/>
        <rFont val="Times New Roman"/>
        <charset val="134"/>
      </rPr>
      <t xml:space="preserve">       #</t>
    </r>
    <r>
      <rPr>
        <sz val="10.5"/>
        <rFont val="宋体"/>
        <charset val="134"/>
      </rPr>
      <t>轻工业</t>
    </r>
  </si>
  <si>
    <r>
      <rPr>
        <sz val="10.5"/>
        <rFont val="Times New Roman"/>
        <charset val="134"/>
      </rPr>
      <t xml:space="preserve">     </t>
    </r>
    <r>
      <rPr>
        <sz val="10.5"/>
        <rFont val="宋体"/>
        <charset val="134"/>
      </rPr>
      <t>重工业</t>
    </r>
  </si>
  <si>
    <r>
      <rPr>
        <sz val="10.5"/>
        <rFont val="Times New Roman"/>
        <charset val="134"/>
      </rPr>
      <t xml:space="preserve">       #</t>
    </r>
    <r>
      <rPr>
        <sz val="10.5"/>
        <rFont val="宋体"/>
        <charset val="134"/>
      </rPr>
      <t>国有及国有控股经济</t>
    </r>
  </si>
  <si>
    <r>
      <rPr>
        <sz val="10.5"/>
        <rFont val="Times New Roman"/>
        <charset val="134"/>
      </rPr>
      <t xml:space="preserve">     </t>
    </r>
    <r>
      <rPr>
        <sz val="10.5"/>
        <rFont val="宋体"/>
        <charset val="134"/>
      </rPr>
      <t>集体经济</t>
    </r>
  </si>
  <si>
    <r>
      <rPr>
        <sz val="10.5"/>
        <rFont val="Times New Roman"/>
        <charset val="134"/>
      </rPr>
      <t xml:space="preserve">     </t>
    </r>
    <r>
      <rPr>
        <sz val="10.5"/>
        <rFont val="宋体"/>
        <charset val="134"/>
      </rPr>
      <t>外商及港澳台投资经济</t>
    </r>
  </si>
  <si>
    <r>
      <rPr>
        <sz val="10.5"/>
        <rFont val="Times New Roman"/>
        <charset val="134"/>
      </rPr>
      <t xml:space="preserve">    </t>
    </r>
    <r>
      <rPr>
        <sz val="10.5"/>
        <rFont val="宋体"/>
        <charset val="134"/>
      </rPr>
      <t>规模以上工业主要效益指标</t>
    </r>
  </si>
  <si>
    <r>
      <rPr>
        <sz val="10.5"/>
        <rFont val="Times New Roman"/>
        <charset val="134"/>
      </rPr>
      <t xml:space="preserve">   </t>
    </r>
    <r>
      <rPr>
        <sz val="10.5"/>
        <rFont val="宋体"/>
        <charset val="134"/>
      </rPr>
      <t>劳动生产率</t>
    </r>
  </si>
  <si>
    <r>
      <rPr>
        <sz val="10.5"/>
        <rFont val="宋体"/>
        <charset val="134"/>
      </rPr>
      <t>元</t>
    </r>
    <r>
      <rPr>
        <sz val="10.5"/>
        <rFont val="Times New Roman"/>
        <charset val="134"/>
      </rPr>
      <t>·</t>
    </r>
    <r>
      <rPr>
        <sz val="10.5"/>
        <rFont val="宋体"/>
        <charset val="134"/>
      </rPr>
      <t>年</t>
    </r>
    <r>
      <rPr>
        <sz val="10.5"/>
        <rFont val="Times New Roman"/>
        <charset val="134"/>
      </rPr>
      <t>/</t>
    </r>
    <r>
      <rPr>
        <sz val="10.5"/>
        <rFont val="宋体"/>
        <charset val="134"/>
      </rPr>
      <t>人</t>
    </r>
  </si>
  <si>
    <r>
      <rPr>
        <sz val="10.5"/>
        <rFont val="Times New Roman"/>
        <charset val="134"/>
      </rPr>
      <t xml:space="preserve">     </t>
    </r>
    <r>
      <rPr>
        <sz val="10.5"/>
        <rFont val="宋体"/>
        <charset val="134"/>
      </rPr>
      <t>产品销售率</t>
    </r>
  </si>
  <si>
    <t>%</t>
  </si>
  <si>
    <r>
      <rPr>
        <sz val="10"/>
        <rFont val="Times New Roman"/>
        <charset val="134"/>
      </rPr>
      <t>0.26</t>
    </r>
    <r>
      <rPr>
        <sz val="10"/>
        <rFont val="宋体"/>
        <charset val="134"/>
      </rPr>
      <t>个百分点</t>
    </r>
  </si>
  <si>
    <r>
      <rPr>
        <sz val="10.5"/>
        <rFont val="Times New Roman"/>
        <charset val="134"/>
      </rPr>
      <t xml:space="preserve">    </t>
    </r>
    <r>
      <rPr>
        <sz val="10.5"/>
        <rFont val="宋体"/>
        <charset val="134"/>
      </rPr>
      <t>规模以上工业主要产品产量</t>
    </r>
  </si>
  <si>
    <r>
      <rPr>
        <sz val="10.5"/>
        <rFont val="Times New Roman"/>
        <charset val="134"/>
      </rPr>
      <t xml:space="preserve">    </t>
    </r>
    <r>
      <rPr>
        <sz val="10.5"/>
        <rFont val="宋体"/>
        <charset val="134"/>
      </rPr>
      <t>家用电风扇</t>
    </r>
  </si>
  <si>
    <r>
      <rPr>
        <sz val="10.5"/>
        <rFont val="宋体"/>
        <charset val="134"/>
      </rPr>
      <t>万台</t>
    </r>
  </si>
  <si>
    <r>
      <rPr>
        <sz val="10.5"/>
        <rFont val="Times New Roman"/>
        <charset val="134"/>
      </rPr>
      <t xml:space="preserve">    </t>
    </r>
    <r>
      <rPr>
        <sz val="10.5"/>
        <rFont val="宋体"/>
        <charset val="134"/>
      </rPr>
      <t>化学纤维</t>
    </r>
  </si>
  <si>
    <r>
      <rPr>
        <sz val="10.5"/>
        <rFont val="Times New Roman"/>
        <charset val="134"/>
      </rPr>
      <t xml:space="preserve">    </t>
    </r>
    <r>
      <rPr>
        <sz val="10.5"/>
        <rFont val="宋体"/>
        <charset val="134"/>
      </rPr>
      <t>机制纸及纸板</t>
    </r>
  </si>
  <si>
    <r>
      <rPr>
        <sz val="10.5"/>
        <rFont val="Times New Roman"/>
        <charset val="134"/>
      </rPr>
      <t xml:space="preserve">    </t>
    </r>
    <r>
      <rPr>
        <sz val="10.5"/>
        <rFont val="宋体"/>
        <charset val="134"/>
      </rPr>
      <t>皮革鞋靴</t>
    </r>
  </si>
  <si>
    <r>
      <rPr>
        <sz val="10.5"/>
        <rFont val="宋体"/>
        <charset val="134"/>
      </rPr>
      <t>万双</t>
    </r>
  </si>
  <si>
    <r>
      <rPr>
        <sz val="10.5"/>
        <rFont val="Times New Roman"/>
        <charset val="134"/>
      </rPr>
      <t xml:space="preserve">    </t>
    </r>
    <r>
      <rPr>
        <sz val="10.5"/>
        <rFont val="宋体"/>
        <charset val="134"/>
      </rPr>
      <t>房间空气调节器</t>
    </r>
  </si>
  <si>
    <r>
      <rPr>
        <sz val="10"/>
        <rFont val="宋体"/>
        <charset val="134"/>
      </rPr>
      <t>注：规模以上工业总产值</t>
    </r>
    <r>
      <rPr>
        <sz val="10"/>
        <rFont val="Times New Roman"/>
        <charset val="134"/>
      </rPr>
      <t>1997</t>
    </r>
    <r>
      <rPr>
        <sz val="10"/>
        <rFont val="宋体"/>
        <charset val="134"/>
      </rPr>
      <t>年及以前统计范围为乡及乡以上工业；</t>
    </r>
    <r>
      <rPr>
        <sz val="10"/>
        <rFont val="Times New Roman"/>
        <charset val="134"/>
      </rPr>
      <t xml:space="preserve"> 1998-2006</t>
    </r>
    <r>
      <rPr>
        <sz val="10"/>
        <rFont val="宋体"/>
        <charset val="134"/>
      </rPr>
      <t>年为全部国有及年产品销售收入</t>
    </r>
    <r>
      <rPr>
        <sz val="10"/>
        <rFont val="Times New Roman"/>
        <charset val="134"/>
      </rPr>
      <t>500</t>
    </r>
    <r>
      <rPr>
        <sz val="10"/>
        <rFont val="宋体"/>
        <charset val="134"/>
      </rPr>
      <t>万元以上的非国有工业企业；</t>
    </r>
    <r>
      <rPr>
        <sz val="10"/>
        <rFont val="Times New Roman"/>
        <charset val="134"/>
      </rPr>
      <t>2007</t>
    </r>
    <r>
      <rPr>
        <sz val="10"/>
        <rFont val="宋体"/>
        <charset val="134"/>
      </rPr>
      <t>年起为年产品主营业务收入为</t>
    </r>
    <r>
      <rPr>
        <sz val="10"/>
        <rFont val="Times New Roman"/>
        <charset val="134"/>
      </rPr>
      <t>500</t>
    </r>
    <r>
      <rPr>
        <sz val="10"/>
        <rFont val="宋体"/>
        <charset val="134"/>
      </rPr>
      <t>万元以上的工业企业；</t>
    </r>
    <r>
      <rPr>
        <sz val="10"/>
        <rFont val="Times New Roman"/>
        <charset val="134"/>
      </rPr>
      <t>2011</t>
    </r>
    <r>
      <rPr>
        <sz val="10"/>
        <rFont val="宋体"/>
        <charset val="134"/>
      </rPr>
      <t>年起为年产品主营业务收入</t>
    </r>
    <r>
      <rPr>
        <sz val="10"/>
        <rFont val="Times New Roman"/>
        <charset val="134"/>
      </rPr>
      <t>2000</t>
    </r>
    <r>
      <rPr>
        <sz val="10"/>
        <rFont val="宋体"/>
        <charset val="134"/>
      </rPr>
      <t>万元以上的工业企业，其增速按照可比口径计算。</t>
    </r>
  </si>
  <si>
    <r>
      <rPr>
        <b/>
        <sz val="16"/>
        <rFont val="宋体"/>
        <charset val="134"/>
      </rPr>
      <t>国民经济及社会发展主要指标（续二）</t>
    </r>
  </si>
  <si>
    <r>
      <rPr>
        <sz val="10.5"/>
        <rFont val="Times New Roman"/>
        <charset val="134"/>
      </rPr>
      <t xml:space="preserve">    </t>
    </r>
    <r>
      <rPr>
        <sz val="10.5"/>
        <rFont val="宋体"/>
        <charset val="134"/>
      </rPr>
      <t>塑料制品</t>
    </r>
  </si>
  <si>
    <r>
      <rPr>
        <sz val="10.5"/>
        <rFont val="Times New Roman"/>
        <charset val="134"/>
      </rPr>
      <t xml:space="preserve">    </t>
    </r>
    <r>
      <rPr>
        <sz val="10.5"/>
        <rFont val="宋体"/>
        <charset val="134"/>
      </rPr>
      <t>发电量</t>
    </r>
  </si>
  <si>
    <r>
      <rPr>
        <sz val="9"/>
        <rFont val="宋体"/>
        <charset val="134"/>
      </rPr>
      <t>万千瓦时</t>
    </r>
  </si>
  <si>
    <r>
      <rPr>
        <sz val="10.5"/>
        <rFont val="Times New Roman"/>
        <charset val="134"/>
      </rPr>
      <t xml:space="preserve">    </t>
    </r>
    <r>
      <rPr>
        <sz val="10.5"/>
        <rFont val="宋体"/>
        <charset val="134"/>
      </rPr>
      <t>服装</t>
    </r>
  </si>
  <si>
    <r>
      <rPr>
        <sz val="10.5"/>
        <rFont val="宋体"/>
        <charset val="134"/>
      </rPr>
      <t>万件</t>
    </r>
  </si>
  <si>
    <r>
      <rPr>
        <sz val="10.5"/>
        <rFont val="Times New Roman"/>
        <charset val="134"/>
      </rPr>
      <t xml:space="preserve">    </t>
    </r>
    <r>
      <rPr>
        <sz val="10.5"/>
        <rFont val="宋体"/>
        <charset val="134"/>
      </rPr>
      <t>日用玻璃制品</t>
    </r>
  </si>
  <si>
    <r>
      <rPr>
        <sz val="10.5"/>
        <rFont val="宋体"/>
        <charset val="134"/>
      </rPr>
      <t>吨</t>
    </r>
  </si>
  <si>
    <r>
      <rPr>
        <sz val="10.5"/>
        <rFont val="Times New Roman"/>
        <charset val="134"/>
      </rPr>
      <t xml:space="preserve">    </t>
    </r>
    <r>
      <rPr>
        <sz val="10.5"/>
        <rFont val="宋体"/>
        <charset val="134"/>
      </rPr>
      <t>平板玻璃（重量箱）</t>
    </r>
  </si>
  <si>
    <r>
      <rPr>
        <sz val="10.5"/>
        <rFont val="宋体"/>
        <charset val="134"/>
      </rPr>
      <t>万箱</t>
    </r>
  </si>
  <si>
    <r>
      <rPr>
        <b/>
        <sz val="10.5"/>
        <rFont val="宋体"/>
        <charset val="134"/>
      </rPr>
      <t>五、运输、邮电</t>
    </r>
  </si>
  <si>
    <r>
      <rPr>
        <sz val="10.5"/>
        <rFont val="Times New Roman"/>
        <charset val="134"/>
      </rPr>
      <t xml:space="preserve">    </t>
    </r>
    <r>
      <rPr>
        <sz val="10.5"/>
        <rFont val="宋体"/>
        <charset val="134"/>
      </rPr>
      <t>货物周转量</t>
    </r>
  </si>
  <si>
    <r>
      <rPr>
        <sz val="9"/>
        <rFont val="宋体"/>
        <charset val="134"/>
      </rPr>
      <t>万吨公里</t>
    </r>
  </si>
  <si>
    <r>
      <rPr>
        <sz val="10.5"/>
        <rFont val="Times New Roman"/>
        <charset val="134"/>
      </rPr>
      <t xml:space="preserve">    </t>
    </r>
    <r>
      <rPr>
        <sz val="10.5"/>
        <rFont val="宋体"/>
        <charset val="134"/>
      </rPr>
      <t>旅客周转量</t>
    </r>
  </si>
  <si>
    <r>
      <rPr>
        <sz val="9"/>
        <rFont val="宋体"/>
        <charset val="134"/>
      </rPr>
      <t>万人公里</t>
    </r>
  </si>
  <si>
    <r>
      <rPr>
        <sz val="10.5"/>
        <rFont val="Times New Roman"/>
        <charset val="134"/>
      </rPr>
      <t xml:space="preserve">    </t>
    </r>
    <r>
      <rPr>
        <sz val="10.5"/>
        <rFont val="宋体"/>
        <charset val="134"/>
      </rPr>
      <t>港口货物吞吐量</t>
    </r>
  </si>
  <si>
    <r>
      <rPr>
        <sz val="10.5"/>
        <rFont val="Times New Roman"/>
        <charset val="134"/>
      </rPr>
      <t xml:space="preserve">    </t>
    </r>
    <r>
      <rPr>
        <sz val="10.5"/>
        <rFont val="宋体"/>
        <charset val="134"/>
      </rPr>
      <t>邮电业务总量</t>
    </r>
  </si>
  <si>
    <r>
      <rPr>
        <b/>
        <sz val="10.5"/>
        <rFont val="宋体"/>
        <charset val="134"/>
      </rPr>
      <t>六、固定资产投资</t>
    </r>
  </si>
  <si>
    <r>
      <rPr>
        <sz val="10.5"/>
        <rFont val="Times New Roman"/>
        <charset val="134"/>
      </rPr>
      <t xml:space="preserve">    </t>
    </r>
    <r>
      <rPr>
        <sz val="10.5"/>
        <rFont val="宋体"/>
        <charset val="134"/>
      </rPr>
      <t>固定资产投资</t>
    </r>
    <r>
      <rPr>
        <sz val="10.5"/>
        <rFont val="Times New Roman"/>
        <charset val="134"/>
      </rPr>
      <t>*</t>
    </r>
  </si>
  <si>
    <r>
      <rPr>
        <sz val="10.5"/>
        <rFont val="Times New Roman"/>
        <charset val="134"/>
      </rPr>
      <t xml:space="preserve">          #</t>
    </r>
    <r>
      <rPr>
        <sz val="10.5"/>
        <rFont val="宋体"/>
        <charset val="134"/>
      </rPr>
      <t>内资</t>
    </r>
    <r>
      <rPr>
        <sz val="10.5"/>
        <rFont val="Times New Roman"/>
        <charset val="134"/>
      </rPr>
      <t>*</t>
    </r>
  </si>
  <si>
    <r>
      <rPr>
        <sz val="10.5"/>
        <rFont val="Times New Roman"/>
        <charset val="134"/>
      </rPr>
      <t xml:space="preserve">        #</t>
    </r>
    <r>
      <rPr>
        <sz val="10.5"/>
        <rFont val="宋体"/>
        <charset val="134"/>
      </rPr>
      <t>国有经济</t>
    </r>
    <r>
      <rPr>
        <sz val="10.5"/>
        <rFont val="Times New Roman"/>
        <charset val="134"/>
      </rPr>
      <t>*</t>
    </r>
  </si>
  <si>
    <r>
      <rPr>
        <sz val="10.5"/>
        <rFont val="Times New Roman"/>
        <charset val="134"/>
      </rPr>
      <t xml:space="preserve">         </t>
    </r>
    <r>
      <rPr>
        <sz val="10.5"/>
        <rFont val="宋体"/>
        <charset val="134"/>
      </rPr>
      <t>集体经济</t>
    </r>
    <r>
      <rPr>
        <sz val="10.5"/>
        <rFont val="Times New Roman"/>
        <charset val="134"/>
      </rPr>
      <t>*</t>
    </r>
  </si>
  <si>
    <r>
      <rPr>
        <sz val="10.5"/>
        <rFont val="Times New Roman"/>
        <charset val="134"/>
      </rPr>
      <t xml:space="preserve">            </t>
    </r>
    <r>
      <rPr>
        <sz val="10.5"/>
        <rFont val="宋体"/>
        <charset val="134"/>
      </rPr>
      <t>外资</t>
    </r>
    <r>
      <rPr>
        <sz val="10.5"/>
        <rFont val="Times New Roman"/>
        <charset val="134"/>
      </rPr>
      <t>*</t>
    </r>
  </si>
  <si>
    <r>
      <rPr>
        <sz val="10.5"/>
        <rFont val="Times New Roman"/>
        <charset val="134"/>
      </rPr>
      <t xml:space="preserve">      #</t>
    </r>
    <r>
      <rPr>
        <sz val="10.5"/>
        <rFont val="宋体"/>
        <charset val="134"/>
      </rPr>
      <t>房地产开发</t>
    </r>
  </si>
  <si>
    <r>
      <rPr>
        <b/>
        <sz val="10.5"/>
        <rFont val="宋体"/>
        <charset val="134"/>
      </rPr>
      <t>七、商业、物价</t>
    </r>
  </si>
  <si>
    <r>
      <rPr>
        <sz val="10.5"/>
        <rFont val="Times New Roman"/>
        <charset val="134"/>
      </rPr>
      <t xml:space="preserve">    </t>
    </r>
    <r>
      <rPr>
        <sz val="10.5"/>
        <rFont val="宋体"/>
        <charset val="134"/>
      </rPr>
      <t>社会消费品零售总额</t>
    </r>
  </si>
  <si>
    <r>
      <rPr>
        <sz val="10.5"/>
        <rFont val="Times New Roman"/>
        <charset val="134"/>
      </rPr>
      <t xml:space="preserve">    </t>
    </r>
    <r>
      <rPr>
        <sz val="10.5"/>
        <rFont val="宋体"/>
        <charset val="134"/>
      </rPr>
      <t>居民消费价格总指数</t>
    </r>
  </si>
  <si>
    <r>
      <rPr>
        <sz val="10.5"/>
        <rFont val="Times New Roman"/>
        <charset val="134"/>
      </rPr>
      <t xml:space="preserve">     #</t>
    </r>
    <r>
      <rPr>
        <sz val="10.5"/>
        <rFont val="宋体"/>
        <charset val="134"/>
      </rPr>
      <t>服务项目价格指数</t>
    </r>
  </si>
  <si>
    <r>
      <rPr>
        <sz val="10.5"/>
        <rFont val="Times New Roman"/>
        <charset val="134"/>
      </rPr>
      <t xml:space="preserve">      </t>
    </r>
    <r>
      <rPr>
        <sz val="10.5"/>
        <rFont val="宋体"/>
        <charset val="134"/>
      </rPr>
      <t>消费品价格指数</t>
    </r>
  </si>
  <si>
    <r>
      <rPr>
        <sz val="10"/>
        <rFont val="宋体"/>
        <charset val="134"/>
      </rPr>
      <t>注：</t>
    </r>
    <r>
      <rPr>
        <sz val="10"/>
        <rFont val="Times New Roman"/>
        <charset val="134"/>
      </rPr>
      <t>1</t>
    </r>
    <r>
      <rPr>
        <sz val="10"/>
        <rFont val="宋体"/>
        <charset val="134"/>
      </rPr>
      <t>、</t>
    </r>
    <r>
      <rPr>
        <sz val="10"/>
        <rFont val="Times New Roman"/>
        <charset val="134"/>
      </rPr>
      <t>2011</t>
    </r>
    <r>
      <rPr>
        <sz val="10"/>
        <rFont val="宋体"/>
        <charset val="134"/>
      </rPr>
      <t>年起邮电业务总量按</t>
    </r>
    <r>
      <rPr>
        <sz val="10"/>
        <rFont val="Times New Roman"/>
        <charset val="134"/>
      </rPr>
      <t>2010</t>
    </r>
    <r>
      <rPr>
        <sz val="10"/>
        <rFont val="宋体"/>
        <charset val="134"/>
      </rPr>
      <t>年不变价计算，增长速度按可比口径计算。</t>
    </r>
  </si>
  <si>
    <r>
      <rPr>
        <sz val="10"/>
        <rFont val="Times New Roman"/>
        <charset val="134"/>
      </rPr>
      <t xml:space="preserve">    2</t>
    </r>
    <r>
      <rPr>
        <sz val="10"/>
        <rFont val="宋体"/>
        <charset val="134"/>
      </rPr>
      <t>、带</t>
    </r>
    <r>
      <rPr>
        <sz val="10"/>
        <rFont val="Times New Roman"/>
        <charset val="134"/>
      </rPr>
      <t>*</t>
    </r>
    <r>
      <rPr>
        <sz val="10"/>
        <rFont val="宋体"/>
        <charset val="134"/>
      </rPr>
      <t>指标增长率按可比口径计算。</t>
    </r>
  </si>
  <si>
    <r>
      <rPr>
        <sz val="10"/>
        <rFont val="Times New Roman"/>
        <charset val="134"/>
      </rPr>
      <t xml:space="preserve">    3</t>
    </r>
    <r>
      <rPr>
        <sz val="10"/>
        <rFont val="宋体"/>
        <charset val="134"/>
      </rPr>
      <t>、交通部规定从</t>
    </r>
    <r>
      <rPr>
        <sz val="10"/>
        <rFont val="Times New Roman"/>
        <charset val="134"/>
      </rPr>
      <t>2014</t>
    </r>
    <r>
      <rPr>
        <sz val="10"/>
        <rFont val="宋体"/>
        <charset val="134"/>
      </rPr>
      <t>年起使用《</t>
    </r>
    <r>
      <rPr>
        <sz val="10"/>
        <rFont val="Times New Roman"/>
        <charset val="134"/>
      </rPr>
      <t>2014</t>
    </r>
    <r>
      <rPr>
        <sz val="10"/>
        <rFont val="宋体"/>
        <charset val="134"/>
      </rPr>
      <t>年公路水路运输量统计试行方案》推算公路水路运输量统计数据，与以前年份历史数据不可比。</t>
    </r>
  </si>
  <si>
    <r>
      <rPr>
        <sz val="10"/>
        <rFont val="Times New Roman"/>
        <charset val="134"/>
      </rPr>
      <t xml:space="preserve">    4</t>
    </r>
    <r>
      <rPr>
        <sz val="10"/>
        <rFont val="宋体"/>
        <charset val="134"/>
      </rPr>
      <t>、从</t>
    </r>
    <r>
      <rPr>
        <sz val="10"/>
        <rFont val="Times New Roman"/>
        <charset val="134"/>
      </rPr>
      <t>2014</t>
    </r>
    <r>
      <rPr>
        <sz val="10"/>
        <rFont val="宋体"/>
        <charset val="134"/>
      </rPr>
      <t>年</t>
    </r>
    <r>
      <rPr>
        <sz val="10"/>
        <rFont val="Times New Roman"/>
        <charset val="134"/>
      </rPr>
      <t>1</t>
    </r>
    <r>
      <rPr>
        <sz val="10"/>
        <rFont val="宋体"/>
        <charset val="134"/>
      </rPr>
      <t>月起，工信部对数据通信不变价作出调整，邮电业务总量按调整后的</t>
    </r>
    <r>
      <rPr>
        <sz val="10"/>
        <rFont val="Times New Roman"/>
        <charset val="134"/>
      </rPr>
      <t>2010</t>
    </r>
    <r>
      <rPr>
        <sz val="10"/>
        <rFont val="宋体"/>
        <charset val="134"/>
      </rPr>
      <t>年不变价计算。</t>
    </r>
  </si>
  <si>
    <r>
      <rPr>
        <sz val="10"/>
        <rFont val="Times New Roman"/>
        <charset val="134"/>
      </rPr>
      <t xml:space="preserve">    5</t>
    </r>
    <r>
      <rPr>
        <sz val="10"/>
        <rFont val="宋体"/>
        <charset val="134"/>
      </rPr>
      <t>、</t>
    </r>
    <r>
      <rPr>
        <sz val="10"/>
        <rFont val="Times New Roman"/>
        <charset val="134"/>
      </rPr>
      <t>2016</t>
    </r>
    <r>
      <rPr>
        <sz val="10"/>
        <rFont val="宋体"/>
        <charset val="134"/>
      </rPr>
      <t>年起公路和水路客货运输量使用</t>
    </r>
    <r>
      <rPr>
        <sz val="10"/>
        <rFont val="Times New Roman"/>
        <charset val="134"/>
      </rPr>
      <t>2015</t>
    </r>
    <r>
      <rPr>
        <sz val="10"/>
        <rFont val="宋体"/>
        <charset val="134"/>
      </rPr>
      <t>年专项调查结果推算，造成客运量和旅客周转量、货运量和货物周转量与往年数据不可比。增长速度按可比口径计算，</t>
    </r>
    <r>
      <rPr>
        <sz val="10"/>
        <rFont val="Times New Roman"/>
        <charset val="134"/>
      </rPr>
      <t>2015</t>
    </r>
    <r>
      <rPr>
        <sz val="10"/>
        <rFont val="宋体"/>
        <charset val="134"/>
      </rPr>
      <t>年数据已作可比调整。</t>
    </r>
  </si>
  <si>
    <r>
      <rPr>
        <sz val="10"/>
        <rFont val="Times New Roman"/>
        <charset val="134"/>
      </rPr>
      <t xml:space="preserve">    6</t>
    </r>
    <r>
      <rPr>
        <sz val="10"/>
        <rFont val="宋体"/>
        <charset val="134"/>
      </rPr>
      <t>、从</t>
    </r>
    <r>
      <rPr>
        <sz val="10"/>
        <rFont val="Times New Roman"/>
        <charset val="134"/>
      </rPr>
      <t>2017</t>
    </r>
    <r>
      <rPr>
        <sz val="10"/>
        <rFont val="宋体"/>
        <charset val="134"/>
      </rPr>
      <t>年</t>
    </r>
    <r>
      <rPr>
        <sz val="10"/>
        <rFont val="Times New Roman"/>
        <charset val="134"/>
      </rPr>
      <t>3</t>
    </r>
    <r>
      <rPr>
        <sz val="10"/>
        <rFont val="宋体"/>
        <charset val="134"/>
      </rPr>
      <t>月起，电信业务总量不变价由</t>
    </r>
    <r>
      <rPr>
        <sz val="10"/>
        <rFont val="Times New Roman"/>
        <charset val="134"/>
      </rPr>
      <t>2010</t>
    </r>
    <r>
      <rPr>
        <sz val="10"/>
        <rFont val="宋体"/>
        <charset val="134"/>
      </rPr>
      <t>年不变价调整为</t>
    </r>
    <r>
      <rPr>
        <sz val="10"/>
        <rFont val="Times New Roman"/>
        <charset val="134"/>
      </rPr>
      <t>2015</t>
    </r>
    <r>
      <rPr>
        <sz val="10"/>
        <rFont val="宋体"/>
        <charset val="134"/>
      </rPr>
      <t>年不变价，而邮政业务总量仍使用</t>
    </r>
    <r>
      <rPr>
        <sz val="10"/>
        <rFont val="Times New Roman"/>
        <charset val="134"/>
      </rPr>
      <t>2010</t>
    </r>
    <r>
      <rPr>
        <sz val="10"/>
        <rFont val="宋体"/>
        <charset val="134"/>
      </rPr>
      <t>年不变价计算。增长速度按可比口径计算，</t>
    </r>
    <r>
      <rPr>
        <sz val="10"/>
        <rFont val="Times New Roman"/>
        <charset val="134"/>
      </rPr>
      <t>2016</t>
    </r>
    <r>
      <rPr>
        <sz val="10"/>
        <rFont val="宋体"/>
        <charset val="134"/>
      </rPr>
      <t>年数据已作可比调整。</t>
    </r>
  </si>
  <si>
    <r>
      <rPr>
        <b/>
        <sz val="16"/>
        <rFont val="宋体"/>
        <charset val="134"/>
      </rPr>
      <t>国民经济及社会发展主要指标（续三）</t>
    </r>
  </si>
  <si>
    <r>
      <rPr>
        <b/>
        <sz val="10.5"/>
        <rFont val="宋体"/>
        <charset val="134"/>
      </rPr>
      <t>八、外经、外贸、旅游</t>
    </r>
  </si>
  <si>
    <r>
      <rPr>
        <sz val="10.5"/>
        <rFont val="Times New Roman"/>
        <charset val="134"/>
      </rPr>
      <t xml:space="preserve">    </t>
    </r>
    <r>
      <rPr>
        <sz val="10.5"/>
        <rFont val="宋体"/>
        <charset val="134"/>
      </rPr>
      <t>海关进出口总值</t>
    </r>
  </si>
  <si>
    <r>
      <rPr>
        <sz val="10.5"/>
        <rFont val="宋体"/>
        <charset val="134"/>
      </rPr>
      <t>万美元</t>
    </r>
  </si>
  <si>
    <r>
      <rPr>
        <sz val="10.5"/>
        <rFont val="Times New Roman"/>
        <charset val="134"/>
      </rPr>
      <t xml:space="preserve">      </t>
    </r>
    <r>
      <rPr>
        <sz val="10.5"/>
        <rFont val="宋体"/>
        <charset val="134"/>
      </rPr>
      <t>进口总值</t>
    </r>
  </si>
  <si>
    <r>
      <rPr>
        <sz val="10.5"/>
        <rFont val="Times New Roman"/>
        <charset val="134"/>
      </rPr>
      <t xml:space="preserve">      </t>
    </r>
    <r>
      <rPr>
        <sz val="10.5"/>
        <rFont val="宋体"/>
        <charset val="134"/>
      </rPr>
      <t>出口总值</t>
    </r>
  </si>
  <si>
    <r>
      <rPr>
        <sz val="10.5"/>
        <rFont val="宋体"/>
        <charset val="134"/>
      </rPr>
      <t>外商直接投资</t>
    </r>
  </si>
  <si>
    <r>
      <rPr>
        <sz val="10.5"/>
        <rFont val="Times New Roman"/>
        <charset val="134"/>
      </rPr>
      <t xml:space="preserve">  </t>
    </r>
    <r>
      <rPr>
        <sz val="10.5"/>
        <rFont val="宋体"/>
        <charset val="134"/>
      </rPr>
      <t>新签利用外资项目个数</t>
    </r>
    <r>
      <rPr>
        <sz val="10.5"/>
        <rFont val="Times New Roman"/>
        <charset val="134"/>
      </rPr>
      <t xml:space="preserve">          </t>
    </r>
  </si>
  <si>
    <r>
      <rPr>
        <sz val="10.5"/>
        <rFont val="宋体"/>
        <charset val="134"/>
      </rPr>
      <t>个</t>
    </r>
  </si>
  <si>
    <r>
      <rPr>
        <sz val="10.5"/>
        <rFont val="Times New Roman"/>
        <charset val="134"/>
      </rPr>
      <t xml:space="preserve">  </t>
    </r>
    <r>
      <rPr>
        <sz val="10.5"/>
        <rFont val="宋体"/>
        <charset val="134"/>
      </rPr>
      <t>合同利用外资额</t>
    </r>
  </si>
  <si>
    <r>
      <rPr>
        <sz val="10.5"/>
        <rFont val="Times New Roman"/>
        <charset val="134"/>
      </rPr>
      <t xml:space="preserve">  </t>
    </r>
    <r>
      <rPr>
        <sz val="10.5"/>
        <rFont val="宋体"/>
        <charset val="134"/>
      </rPr>
      <t>实际利用外资额</t>
    </r>
  </si>
  <si>
    <r>
      <rPr>
        <sz val="10.5"/>
        <rFont val="Times New Roman"/>
        <charset val="134"/>
      </rPr>
      <t xml:space="preserve">    </t>
    </r>
    <r>
      <rPr>
        <sz val="10.5"/>
        <rFont val="宋体"/>
        <charset val="134"/>
      </rPr>
      <t>旅游者总人数</t>
    </r>
  </si>
  <si>
    <r>
      <rPr>
        <sz val="10.5"/>
        <rFont val="Times New Roman"/>
        <charset val="134"/>
      </rPr>
      <t xml:space="preserve">    </t>
    </r>
    <r>
      <rPr>
        <sz val="10.5"/>
        <rFont val="宋体"/>
        <charset val="134"/>
      </rPr>
      <t>旅游业收入</t>
    </r>
  </si>
  <si>
    <r>
      <rPr>
        <sz val="10.5"/>
        <rFont val="宋体"/>
        <charset val="134"/>
      </rPr>
      <t>亿元</t>
    </r>
  </si>
  <si>
    <r>
      <rPr>
        <b/>
        <sz val="10.5"/>
        <rFont val="宋体"/>
        <charset val="134"/>
      </rPr>
      <t>九、财政、金融、保险</t>
    </r>
  </si>
  <si>
    <r>
      <rPr>
        <sz val="10.5"/>
        <rFont val="Times New Roman"/>
        <charset val="134"/>
      </rPr>
      <t xml:space="preserve">    </t>
    </r>
    <r>
      <rPr>
        <sz val="10.5"/>
        <rFont val="宋体"/>
        <charset val="134"/>
      </rPr>
      <t>地方预算收入</t>
    </r>
    <r>
      <rPr>
        <sz val="10.5"/>
        <rFont val="Times New Roman"/>
        <charset val="134"/>
      </rPr>
      <t>*</t>
    </r>
  </si>
  <si>
    <r>
      <rPr>
        <sz val="10.5"/>
        <rFont val="Times New Roman"/>
        <charset val="134"/>
      </rPr>
      <t xml:space="preserve">    #</t>
    </r>
    <r>
      <rPr>
        <sz val="10.5"/>
        <rFont val="宋体"/>
        <charset val="134"/>
      </rPr>
      <t>地方一般公共预算收入</t>
    </r>
    <r>
      <rPr>
        <sz val="10.5"/>
        <rFont val="Times New Roman"/>
        <charset val="134"/>
      </rPr>
      <t>*</t>
    </r>
  </si>
  <si>
    <r>
      <rPr>
        <sz val="10.5"/>
        <rFont val="Times New Roman"/>
        <charset val="134"/>
      </rPr>
      <t xml:space="preserve">    </t>
    </r>
    <r>
      <rPr>
        <sz val="10.5"/>
        <rFont val="宋体"/>
        <charset val="134"/>
      </rPr>
      <t>地方预算支出</t>
    </r>
    <r>
      <rPr>
        <sz val="10.5"/>
        <rFont val="Times New Roman"/>
        <charset val="134"/>
      </rPr>
      <t>*</t>
    </r>
  </si>
  <si>
    <r>
      <rPr>
        <sz val="10.5"/>
        <rFont val="Times New Roman"/>
        <charset val="134"/>
      </rPr>
      <t xml:space="preserve">    #</t>
    </r>
    <r>
      <rPr>
        <sz val="10.5"/>
        <rFont val="宋体"/>
        <charset val="134"/>
      </rPr>
      <t>地方一般公共预算支出</t>
    </r>
    <r>
      <rPr>
        <sz val="10.5"/>
        <rFont val="Times New Roman"/>
        <charset val="134"/>
      </rPr>
      <t>*</t>
    </r>
  </si>
  <si>
    <r>
      <rPr>
        <sz val="10.5"/>
        <rFont val="Times New Roman"/>
        <charset val="134"/>
      </rPr>
      <t xml:space="preserve">    </t>
    </r>
    <r>
      <rPr>
        <sz val="10.5"/>
        <rFont val="宋体"/>
        <charset val="134"/>
      </rPr>
      <t>金融机构人民币存款余额</t>
    </r>
  </si>
  <si>
    <r>
      <rPr>
        <sz val="10.5"/>
        <rFont val="Times New Roman"/>
        <charset val="134"/>
      </rPr>
      <t xml:space="preserve">    </t>
    </r>
    <r>
      <rPr>
        <sz val="10.5"/>
        <rFont val="宋体"/>
        <charset val="134"/>
      </rPr>
      <t>金融机构人民币贷款余额</t>
    </r>
  </si>
  <si>
    <r>
      <rPr>
        <sz val="10.5"/>
        <rFont val="Times New Roman"/>
        <charset val="134"/>
      </rPr>
      <t xml:space="preserve">    </t>
    </r>
    <r>
      <rPr>
        <sz val="10.5"/>
        <rFont val="宋体"/>
        <charset val="134"/>
      </rPr>
      <t>商业保险各项赔款及给付</t>
    </r>
  </si>
  <si>
    <r>
      <rPr>
        <b/>
        <sz val="10.5"/>
        <rFont val="宋体"/>
        <charset val="134"/>
      </rPr>
      <t>十、人民生活</t>
    </r>
  </si>
  <si>
    <r>
      <rPr>
        <sz val="10.5"/>
        <rFont val="Times New Roman"/>
        <charset val="134"/>
      </rPr>
      <t xml:space="preserve">   </t>
    </r>
    <r>
      <rPr>
        <sz val="10.5"/>
        <rFont val="宋体"/>
        <charset val="134"/>
      </rPr>
      <t>年末城镇单位从业人员人数</t>
    </r>
  </si>
  <si>
    <r>
      <rPr>
        <sz val="10.5"/>
        <rFont val="Times New Roman"/>
        <charset val="134"/>
      </rPr>
      <t xml:space="preserve">   </t>
    </r>
    <r>
      <rPr>
        <sz val="10.5"/>
        <rFont val="宋体"/>
        <charset val="134"/>
      </rPr>
      <t>城镇从业人员工资总额</t>
    </r>
  </si>
  <si>
    <r>
      <rPr>
        <sz val="10"/>
        <rFont val="宋体"/>
        <charset val="134"/>
      </rPr>
      <t>注：带</t>
    </r>
    <r>
      <rPr>
        <sz val="10"/>
        <rFont val="Times New Roman"/>
        <charset val="134"/>
      </rPr>
      <t>*</t>
    </r>
    <r>
      <rPr>
        <sz val="10"/>
        <rFont val="宋体"/>
        <charset val="134"/>
      </rPr>
      <t>指标口径有所调整，增长率按可比口径计算。</t>
    </r>
  </si>
  <si>
    <r>
      <rPr>
        <b/>
        <sz val="16"/>
        <rFont val="宋体"/>
        <charset val="134"/>
      </rPr>
      <t>国民经济及社会发展主要指标（续四）</t>
    </r>
  </si>
  <si>
    <r>
      <rPr>
        <sz val="10.5"/>
        <rFont val="Times New Roman"/>
        <charset val="134"/>
      </rPr>
      <t xml:space="preserve">    </t>
    </r>
    <r>
      <rPr>
        <sz val="10.5"/>
        <rFont val="宋体"/>
        <charset val="134"/>
      </rPr>
      <t>城镇从业人员年平均工资</t>
    </r>
  </si>
  <si>
    <r>
      <rPr>
        <sz val="10.5"/>
        <rFont val="宋体"/>
        <charset val="134"/>
      </rPr>
      <t>城镇常住居民人均可支配收入</t>
    </r>
  </si>
  <si>
    <r>
      <rPr>
        <sz val="10.5"/>
        <rFont val="宋体"/>
        <charset val="134"/>
      </rPr>
      <t>元</t>
    </r>
    <r>
      <rPr>
        <sz val="10.5"/>
        <rFont val="Times New Roman"/>
        <charset val="134"/>
      </rPr>
      <t>/</t>
    </r>
    <r>
      <rPr>
        <sz val="10.5"/>
        <rFont val="宋体"/>
        <charset val="134"/>
      </rPr>
      <t>年</t>
    </r>
  </si>
  <si>
    <r>
      <rPr>
        <sz val="10.5"/>
        <rFont val="宋体"/>
        <charset val="134"/>
      </rPr>
      <t>农村常住居民人均可支配收入</t>
    </r>
  </si>
  <si>
    <r>
      <rPr>
        <b/>
        <sz val="10.5"/>
        <rFont val="宋体"/>
        <charset val="134"/>
      </rPr>
      <t>十一、教育</t>
    </r>
  </si>
  <si>
    <r>
      <rPr>
        <sz val="10.5"/>
        <rFont val="Times New Roman"/>
        <charset val="134"/>
      </rPr>
      <t xml:space="preserve">    </t>
    </r>
    <r>
      <rPr>
        <sz val="10.5"/>
        <rFont val="宋体"/>
        <charset val="134"/>
      </rPr>
      <t>学校数</t>
    </r>
  </si>
  <si>
    <r>
      <rPr>
        <sz val="10.5"/>
        <rFont val="宋体"/>
        <charset val="134"/>
      </rPr>
      <t>所</t>
    </r>
  </si>
  <si>
    <r>
      <rPr>
        <sz val="10.5"/>
        <rFont val="Times New Roman"/>
        <charset val="134"/>
      </rPr>
      <t xml:space="preserve">  #</t>
    </r>
    <r>
      <rPr>
        <sz val="10.5"/>
        <rFont val="宋体"/>
        <charset val="134"/>
      </rPr>
      <t>普通高等学校</t>
    </r>
    <r>
      <rPr>
        <sz val="10.5"/>
        <rFont val="Times New Roman"/>
        <charset val="134"/>
      </rPr>
      <t xml:space="preserve">                        </t>
    </r>
  </si>
  <si>
    <r>
      <rPr>
        <sz val="10.5"/>
        <rFont val="宋体"/>
        <charset val="134"/>
      </rPr>
      <t>持平</t>
    </r>
  </si>
  <si>
    <r>
      <rPr>
        <sz val="10.5"/>
        <rFont val="Times New Roman"/>
        <charset val="134"/>
      </rPr>
      <t xml:space="preserve">   </t>
    </r>
    <r>
      <rPr>
        <sz val="10.5"/>
        <rFont val="宋体"/>
        <charset val="134"/>
      </rPr>
      <t>普通中学</t>
    </r>
    <r>
      <rPr>
        <sz val="10.5"/>
        <rFont val="Times New Roman"/>
        <charset val="134"/>
      </rPr>
      <t xml:space="preserve">                           </t>
    </r>
  </si>
  <si>
    <r>
      <rPr>
        <sz val="10.5"/>
        <rFont val="Times New Roman"/>
        <charset val="134"/>
      </rPr>
      <t xml:space="preserve">   </t>
    </r>
    <r>
      <rPr>
        <sz val="10.5"/>
        <rFont val="宋体"/>
        <charset val="134"/>
      </rPr>
      <t>中等专业</t>
    </r>
    <r>
      <rPr>
        <sz val="10.5"/>
        <rFont val="Times New Roman"/>
        <charset val="134"/>
      </rPr>
      <t xml:space="preserve">                    </t>
    </r>
  </si>
  <si>
    <r>
      <rPr>
        <sz val="10.5"/>
        <rFont val="Times New Roman"/>
        <charset val="134"/>
      </rPr>
      <t xml:space="preserve">   </t>
    </r>
    <r>
      <rPr>
        <sz val="10.5"/>
        <rFont val="宋体"/>
        <charset val="134"/>
      </rPr>
      <t>职业中学</t>
    </r>
    <r>
      <rPr>
        <sz val="10.5"/>
        <rFont val="Times New Roman"/>
        <charset val="134"/>
      </rPr>
      <t xml:space="preserve"> </t>
    </r>
  </si>
  <si>
    <r>
      <rPr>
        <sz val="10.5"/>
        <rFont val="Times New Roman"/>
        <charset val="134"/>
      </rPr>
      <t xml:space="preserve">   </t>
    </r>
    <r>
      <rPr>
        <sz val="10.5"/>
        <rFont val="宋体"/>
        <charset val="134"/>
      </rPr>
      <t>技工学校</t>
    </r>
    <r>
      <rPr>
        <sz val="10.5"/>
        <rFont val="Times New Roman"/>
        <charset val="134"/>
      </rPr>
      <t xml:space="preserve">                          </t>
    </r>
  </si>
  <si>
    <r>
      <rPr>
        <sz val="10.5"/>
        <rFont val="Times New Roman"/>
        <charset val="134"/>
      </rPr>
      <t xml:space="preserve">   </t>
    </r>
    <r>
      <rPr>
        <sz val="10.5"/>
        <rFont val="宋体"/>
        <charset val="134"/>
      </rPr>
      <t>小学</t>
    </r>
  </si>
  <si>
    <r>
      <rPr>
        <sz val="10.5"/>
        <rFont val="Times New Roman"/>
        <charset val="134"/>
      </rPr>
      <t xml:space="preserve">    </t>
    </r>
    <r>
      <rPr>
        <sz val="10.5"/>
        <rFont val="宋体"/>
        <charset val="134"/>
      </rPr>
      <t>在校学生数</t>
    </r>
  </si>
  <si>
    <r>
      <rPr>
        <sz val="10.5"/>
        <rFont val="宋体"/>
        <charset val="134"/>
      </rPr>
      <t>人</t>
    </r>
  </si>
  <si>
    <r>
      <rPr>
        <b/>
        <sz val="10.5"/>
        <rFont val="宋体"/>
        <charset val="134"/>
      </rPr>
      <t>十二、卫生</t>
    </r>
  </si>
  <si>
    <r>
      <rPr>
        <sz val="10.5"/>
        <rFont val="Times New Roman"/>
        <charset val="134"/>
      </rPr>
      <t xml:space="preserve">   </t>
    </r>
    <r>
      <rPr>
        <sz val="10.5"/>
        <rFont val="宋体"/>
        <charset val="134"/>
      </rPr>
      <t>卫生机构数</t>
    </r>
  </si>
  <si>
    <r>
      <rPr>
        <sz val="10.5"/>
        <rFont val="Times New Roman"/>
        <charset val="134"/>
      </rPr>
      <t xml:space="preserve">   </t>
    </r>
    <r>
      <rPr>
        <sz val="10.5"/>
        <rFont val="宋体"/>
        <charset val="134"/>
      </rPr>
      <t>病床床位数</t>
    </r>
  </si>
  <si>
    <r>
      <rPr>
        <sz val="10.5"/>
        <rFont val="宋体"/>
        <charset val="134"/>
      </rPr>
      <t>张</t>
    </r>
  </si>
  <si>
    <r>
      <rPr>
        <sz val="10.5"/>
        <rFont val="Times New Roman"/>
        <charset val="134"/>
      </rPr>
      <t xml:space="preserve">   </t>
    </r>
    <r>
      <rPr>
        <sz val="10.5"/>
        <rFont val="宋体"/>
        <charset val="134"/>
      </rPr>
      <t>卫生技术人员</t>
    </r>
  </si>
  <si>
    <r>
      <rPr>
        <sz val="10.5"/>
        <rFont val="Times New Roman"/>
        <charset val="134"/>
      </rPr>
      <t xml:space="preserve">     #</t>
    </r>
    <r>
      <rPr>
        <sz val="10.5"/>
        <rFont val="宋体"/>
        <charset val="134"/>
      </rPr>
      <t>执业（助理）医师</t>
    </r>
  </si>
  <si>
    <r>
      <rPr>
        <sz val="10.5"/>
        <rFont val="Times New Roman"/>
        <charset val="134"/>
      </rPr>
      <t xml:space="preserve">      </t>
    </r>
    <r>
      <rPr>
        <sz val="10.5"/>
        <rFont val="宋体"/>
        <charset val="134"/>
      </rPr>
      <t>护士</t>
    </r>
  </si>
  <si>
    <r>
      <rPr>
        <sz val="10"/>
        <rFont val="宋体"/>
        <charset val="134"/>
      </rPr>
      <t>注：</t>
    </r>
    <r>
      <rPr>
        <sz val="10"/>
        <rFont val="Times New Roman"/>
        <charset val="134"/>
      </rPr>
      <t>1</t>
    </r>
    <r>
      <rPr>
        <sz val="10"/>
        <rFont val="宋体"/>
        <charset val="134"/>
      </rPr>
      <t>、</t>
    </r>
    <r>
      <rPr>
        <sz val="10"/>
        <rFont val="Times New Roman"/>
        <charset val="134"/>
      </rPr>
      <t>2012</t>
    </r>
    <r>
      <rPr>
        <sz val="10"/>
        <rFont val="宋体"/>
        <charset val="134"/>
      </rPr>
      <t>年起，将村卫生室纳入卫生机构总数。卫生机构分类作出适当调整。</t>
    </r>
  </si>
  <si>
    <r>
      <rPr>
        <sz val="10"/>
        <rFont val="Times New Roman"/>
        <charset val="134"/>
      </rPr>
      <t xml:space="preserve">    2</t>
    </r>
    <r>
      <rPr>
        <sz val="10"/>
        <rFont val="宋体"/>
        <charset val="134"/>
      </rPr>
      <t>、</t>
    </r>
    <r>
      <rPr>
        <sz val="10"/>
        <rFont val="Times New Roman"/>
        <charset val="134"/>
      </rPr>
      <t>2013</t>
    </r>
    <r>
      <rPr>
        <sz val="10"/>
        <rFont val="宋体"/>
        <charset val="134"/>
      </rPr>
      <t>年起国家统计局推行城乡住户调查一体化改革，改革后，新口径指标名称为城镇常住居民人均可支配收入和农村常住居民人均可支配收入，新口径数据与旧口径数据不可比。</t>
    </r>
  </si>
  <si>
    <r>
      <rPr>
        <b/>
        <sz val="16"/>
        <rFont val="宋体"/>
        <charset val="134"/>
      </rPr>
      <t>地区生产总值</t>
    </r>
    <r>
      <rPr>
        <b/>
        <sz val="16"/>
        <rFont val="Times New Roman"/>
        <charset val="134"/>
      </rPr>
      <t>(1978-2018</t>
    </r>
    <r>
      <rPr>
        <b/>
        <sz val="16"/>
        <rFont val="宋体"/>
        <charset val="134"/>
      </rPr>
      <t>年</t>
    </r>
    <r>
      <rPr>
        <b/>
        <sz val="16"/>
        <rFont val="Times New Roman"/>
        <charset val="134"/>
      </rPr>
      <t>)</t>
    </r>
  </si>
  <si>
    <r>
      <rPr>
        <sz val="12"/>
        <rFont val="宋体"/>
        <charset val="134"/>
      </rPr>
      <t>单位：万元</t>
    </r>
  </si>
  <si>
    <r>
      <rPr>
        <sz val="12"/>
        <rFont val="宋体"/>
        <charset val="134"/>
      </rPr>
      <t>年份</t>
    </r>
  </si>
  <si>
    <r>
      <rPr>
        <sz val="12"/>
        <rFont val="宋体"/>
        <charset val="134"/>
      </rPr>
      <t>地区生产</t>
    </r>
    <r>
      <rPr>
        <sz val="12"/>
        <rFont val="Times New Roman"/>
        <charset val="134"/>
      </rPr>
      <t xml:space="preserve">    </t>
    </r>
    <r>
      <rPr>
        <sz val="12"/>
        <rFont val="宋体"/>
        <charset val="134"/>
      </rPr>
      <t>总值</t>
    </r>
  </si>
  <si>
    <r>
      <rPr>
        <sz val="12"/>
        <rFont val="宋体"/>
        <charset val="134"/>
      </rPr>
      <t>＃第一产业</t>
    </r>
  </si>
  <si>
    <r>
      <rPr>
        <sz val="12"/>
        <rFont val="宋体"/>
        <charset val="134"/>
      </rPr>
      <t>＃第二产业</t>
    </r>
  </si>
  <si>
    <r>
      <rPr>
        <sz val="12"/>
        <rFont val="宋体"/>
        <charset val="134"/>
      </rPr>
      <t>＃第三产业</t>
    </r>
  </si>
  <si>
    <r>
      <rPr>
        <sz val="12"/>
        <rFont val="宋体"/>
        <charset val="134"/>
      </rPr>
      <t>常住人均</t>
    </r>
    <r>
      <rPr>
        <sz val="12"/>
        <rFont val="Times New Roman"/>
        <charset val="134"/>
      </rPr>
      <t>GDP</t>
    </r>
    <r>
      <rPr>
        <sz val="12"/>
        <rFont val="宋体"/>
        <charset val="134"/>
      </rPr>
      <t>（元）</t>
    </r>
  </si>
  <si>
    <r>
      <rPr>
        <sz val="12"/>
        <rFont val="宋体"/>
        <charset val="134"/>
      </rPr>
      <t>工业</t>
    </r>
  </si>
  <si>
    <r>
      <rPr>
        <sz val="10"/>
        <color indexed="8"/>
        <rFont val="宋体"/>
        <charset val="134"/>
      </rPr>
      <t>注：本表按当年价计算；</t>
    </r>
    <r>
      <rPr>
        <sz val="10"/>
        <color indexed="8"/>
        <rFont val="Times New Roman"/>
        <charset val="134"/>
      </rPr>
      <t>2009</t>
    </r>
    <r>
      <rPr>
        <sz val="10"/>
        <color indexed="8"/>
        <rFont val="宋体"/>
        <charset val="134"/>
      </rPr>
      <t>年后的数据已按全国第三次经济普查结果进行调整。</t>
    </r>
  </si>
  <si>
    <r>
      <rPr>
        <b/>
        <sz val="16"/>
        <rFont val="宋体"/>
        <charset val="134"/>
      </rPr>
      <t>地区生产总值构成</t>
    </r>
    <r>
      <rPr>
        <b/>
        <sz val="16"/>
        <rFont val="Times New Roman"/>
        <charset val="134"/>
      </rPr>
      <t>(1978-2018</t>
    </r>
    <r>
      <rPr>
        <b/>
        <sz val="16"/>
        <rFont val="宋体"/>
        <charset val="134"/>
      </rPr>
      <t>年</t>
    </r>
    <r>
      <rPr>
        <b/>
        <sz val="16"/>
        <rFont val="Times New Roman"/>
        <charset val="134"/>
      </rPr>
      <t>)</t>
    </r>
  </si>
  <si>
    <r>
      <rPr>
        <sz val="12"/>
        <rFont val="宋体"/>
        <charset val="134"/>
      </rPr>
      <t>单位：</t>
    </r>
    <r>
      <rPr>
        <sz val="12"/>
        <rFont val="Times New Roman"/>
        <charset val="134"/>
      </rPr>
      <t>%</t>
    </r>
  </si>
  <si>
    <r>
      <rPr>
        <sz val="12"/>
        <rFont val="宋体"/>
        <charset val="134"/>
      </rPr>
      <t>地区生产总值</t>
    </r>
  </si>
  <si>
    <r>
      <rPr>
        <sz val="12"/>
        <rFont val="宋体"/>
        <charset val="134"/>
      </rPr>
      <t>第一产业</t>
    </r>
  </si>
  <si>
    <r>
      <rPr>
        <sz val="12"/>
        <rFont val="宋体"/>
        <charset val="134"/>
      </rPr>
      <t>第二产业</t>
    </r>
  </si>
  <si>
    <r>
      <rPr>
        <sz val="12"/>
        <rFont val="宋体"/>
        <charset val="134"/>
      </rPr>
      <t>第三产业</t>
    </r>
  </si>
  <si>
    <r>
      <rPr>
        <b/>
        <sz val="16"/>
        <rFont val="宋体"/>
        <charset val="134"/>
      </rPr>
      <t>地区生产总值增长速度</t>
    </r>
    <r>
      <rPr>
        <b/>
        <sz val="16"/>
        <rFont val="Times New Roman"/>
        <charset val="134"/>
      </rPr>
      <t>(1979-2018</t>
    </r>
    <r>
      <rPr>
        <b/>
        <sz val="16"/>
        <rFont val="宋体"/>
        <charset val="134"/>
      </rPr>
      <t>年</t>
    </r>
    <r>
      <rPr>
        <b/>
        <sz val="16"/>
        <rFont val="Times New Roman"/>
        <charset val="134"/>
      </rPr>
      <t>)</t>
    </r>
  </si>
  <si>
    <r>
      <rPr>
        <sz val="12"/>
        <rFont val="宋体"/>
        <charset val="134"/>
      </rPr>
      <t>地区生产
总</t>
    </r>
    <r>
      <rPr>
        <sz val="12"/>
        <rFont val="Times New Roman"/>
        <charset val="134"/>
      </rPr>
      <t xml:space="preserve">    </t>
    </r>
    <r>
      <rPr>
        <sz val="12"/>
        <rFont val="宋体"/>
        <charset val="134"/>
      </rPr>
      <t>值</t>
    </r>
  </si>
  <si>
    <r>
      <rPr>
        <sz val="12"/>
        <rFont val="宋体"/>
        <charset val="134"/>
      </rPr>
      <t>＃第一
产业</t>
    </r>
  </si>
  <si>
    <r>
      <rPr>
        <sz val="12"/>
        <rFont val="宋体"/>
        <charset val="134"/>
      </rPr>
      <t>＃第二
产业</t>
    </r>
  </si>
  <si>
    <r>
      <rPr>
        <sz val="12"/>
        <rFont val="宋体"/>
        <charset val="134"/>
      </rPr>
      <t>＃第三
产业</t>
    </r>
  </si>
  <si>
    <r>
      <rPr>
        <sz val="12"/>
        <rFont val="宋体"/>
        <charset val="134"/>
      </rPr>
      <t xml:space="preserve">常住人均
</t>
    </r>
    <r>
      <rPr>
        <sz val="12"/>
        <rFont val="Times New Roman"/>
        <charset val="134"/>
      </rPr>
      <t>GDP</t>
    </r>
  </si>
  <si>
    <r>
      <rPr>
        <b/>
        <sz val="10.5"/>
        <color indexed="8"/>
        <rFont val="宋体"/>
        <charset val="134"/>
      </rPr>
      <t>一、增长速度</t>
    </r>
  </si>
  <si>
    <r>
      <rPr>
        <b/>
        <sz val="16"/>
        <rFont val="宋体"/>
        <charset val="134"/>
      </rPr>
      <t>地区生产总值增长速度</t>
    </r>
    <r>
      <rPr>
        <b/>
        <sz val="16"/>
        <rFont val="Times New Roman"/>
        <charset val="134"/>
      </rPr>
      <t>(1979-2018</t>
    </r>
    <r>
      <rPr>
        <b/>
        <sz val="16"/>
        <rFont val="宋体"/>
        <charset val="134"/>
      </rPr>
      <t>年</t>
    </r>
    <r>
      <rPr>
        <b/>
        <sz val="16"/>
        <rFont val="Times New Roman"/>
        <charset val="134"/>
      </rPr>
      <t>)</t>
    </r>
    <r>
      <rPr>
        <b/>
        <sz val="16"/>
        <rFont val="宋体"/>
        <charset val="134"/>
      </rPr>
      <t>（续）</t>
    </r>
  </si>
  <si>
    <r>
      <rPr>
        <sz val="10.5"/>
        <color indexed="8"/>
        <rFont val="Times New Roman"/>
        <charset val="134"/>
      </rPr>
      <t>“</t>
    </r>
    <r>
      <rPr>
        <sz val="10.5"/>
        <color indexed="8"/>
        <rFont val="宋体"/>
        <charset val="134"/>
      </rPr>
      <t>九五</t>
    </r>
    <r>
      <rPr>
        <sz val="10.5"/>
        <color indexed="8"/>
        <rFont val="Times New Roman"/>
        <charset val="134"/>
      </rPr>
      <t>”</t>
    </r>
    <r>
      <rPr>
        <sz val="10.5"/>
        <color indexed="8"/>
        <rFont val="宋体"/>
        <charset val="134"/>
      </rPr>
      <t>时期</t>
    </r>
  </si>
  <si>
    <r>
      <rPr>
        <sz val="10.5"/>
        <color indexed="8"/>
        <rFont val="Times New Roman"/>
        <charset val="134"/>
      </rPr>
      <t>“</t>
    </r>
    <r>
      <rPr>
        <sz val="10.5"/>
        <color indexed="8"/>
        <rFont val="宋体"/>
        <charset val="134"/>
      </rPr>
      <t>十五</t>
    </r>
    <r>
      <rPr>
        <sz val="10.5"/>
        <color indexed="8"/>
        <rFont val="Times New Roman"/>
        <charset val="134"/>
      </rPr>
      <t>”</t>
    </r>
    <r>
      <rPr>
        <sz val="10.5"/>
        <color indexed="8"/>
        <rFont val="宋体"/>
        <charset val="134"/>
      </rPr>
      <t>时期</t>
    </r>
  </si>
  <si>
    <r>
      <rPr>
        <sz val="10.5"/>
        <color indexed="8"/>
        <rFont val="Times New Roman"/>
        <charset val="134"/>
      </rPr>
      <t>“</t>
    </r>
    <r>
      <rPr>
        <sz val="10.5"/>
        <color indexed="8"/>
        <rFont val="宋体"/>
        <charset val="134"/>
      </rPr>
      <t>十一五</t>
    </r>
    <r>
      <rPr>
        <sz val="10.5"/>
        <color indexed="8"/>
        <rFont val="Times New Roman"/>
        <charset val="134"/>
      </rPr>
      <t>”</t>
    </r>
    <r>
      <rPr>
        <sz val="10.5"/>
        <color indexed="8"/>
        <rFont val="宋体"/>
        <charset val="134"/>
      </rPr>
      <t>时期</t>
    </r>
  </si>
  <si>
    <r>
      <rPr>
        <sz val="10.5"/>
        <color indexed="8"/>
        <rFont val="Times New Roman"/>
        <charset val="134"/>
      </rPr>
      <t>“</t>
    </r>
    <r>
      <rPr>
        <sz val="10.5"/>
        <color indexed="8"/>
        <rFont val="宋体"/>
        <charset val="134"/>
      </rPr>
      <t>十二五</t>
    </r>
    <r>
      <rPr>
        <sz val="10.5"/>
        <color indexed="8"/>
        <rFont val="Times New Roman"/>
        <charset val="134"/>
      </rPr>
      <t>”</t>
    </r>
    <r>
      <rPr>
        <sz val="10.5"/>
        <color indexed="8"/>
        <rFont val="宋体"/>
        <charset val="134"/>
      </rPr>
      <t>时期</t>
    </r>
  </si>
  <si>
    <r>
      <rPr>
        <sz val="10.5"/>
        <color indexed="8"/>
        <rFont val="Times New Roman"/>
        <charset val="134"/>
      </rPr>
      <t>“</t>
    </r>
    <r>
      <rPr>
        <sz val="10.5"/>
        <color indexed="8"/>
        <rFont val="宋体"/>
        <charset val="134"/>
      </rPr>
      <t>十三五</t>
    </r>
    <r>
      <rPr>
        <sz val="10.5"/>
        <color indexed="8"/>
        <rFont val="Times New Roman"/>
        <charset val="134"/>
      </rPr>
      <t>”</t>
    </r>
    <r>
      <rPr>
        <sz val="10.5"/>
        <color indexed="8"/>
        <rFont val="宋体"/>
        <charset val="134"/>
      </rPr>
      <t>时期</t>
    </r>
  </si>
  <si>
    <r>
      <rPr>
        <sz val="10.5"/>
        <color indexed="8"/>
        <rFont val="Times New Roman"/>
        <charset val="134"/>
      </rPr>
      <t>2018</t>
    </r>
    <r>
      <rPr>
        <sz val="10.5"/>
        <color indexed="8"/>
        <rFont val="宋体"/>
        <charset val="134"/>
      </rPr>
      <t>比</t>
    </r>
    <r>
      <rPr>
        <sz val="10.5"/>
        <color indexed="8"/>
        <rFont val="Times New Roman"/>
        <charset val="134"/>
      </rPr>
      <t>1978</t>
    </r>
  </si>
  <si>
    <r>
      <rPr>
        <b/>
        <sz val="10.5"/>
        <color indexed="8"/>
        <rFont val="宋体"/>
        <charset val="134"/>
      </rPr>
      <t>二、平均增长速度</t>
    </r>
  </si>
  <si>
    <t>1979—2018</t>
  </si>
  <si>
    <r>
      <rPr>
        <sz val="10"/>
        <color indexed="8"/>
        <rFont val="宋体"/>
        <charset val="134"/>
      </rPr>
      <t>注：增长速度按可比价计算。</t>
    </r>
  </si>
  <si>
    <r>
      <rPr>
        <b/>
        <sz val="16"/>
        <rFont val="宋体"/>
        <charset val="134"/>
      </rPr>
      <t>地区生产总值（支出法）（</t>
    </r>
    <r>
      <rPr>
        <b/>
        <sz val="16"/>
        <rFont val="Times New Roman"/>
        <charset val="134"/>
      </rPr>
      <t>1995</t>
    </r>
    <r>
      <rPr>
        <b/>
        <sz val="16"/>
        <rFont val="宋体"/>
        <charset val="134"/>
      </rPr>
      <t>－</t>
    </r>
    <r>
      <rPr>
        <b/>
        <sz val="16"/>
        <rFont val="Times New Roman"/>
        <charset val="134"/>
      </rPr>
      <t>2018</t>
    </r>
    <r>
      <rPr>
        <b/>
        <sz val="16"/>
        <rFont val="宋体"/>
        <charset val="134"/>
      </rPr>
      <t>年）</t>
    </r>
  </si>
  <si>
    <r>
      <rPr>
        <sz val="10.5"/>
        <rFont val="宋体"/>
        <charset val="134"/>
      </rPr>
      <t>年份</t>
    </r>
  </si>
  <si>
    <r>
      <rPr>
        <sz val="12"/>
        <rFont val="宋体"/>
        <charset val="134"/>
      </rPr>
      <t>支出法地区生产总值（万元）</t>
    </r>
  </si>
  <si>
    <r>
      <rPr>
        <sz val="12"/>
        <rFont val="宋体"/>
        <charset val="134"/>
      </rPr>
      <t>最终消费率（消费率）（</t>
    </r>
    <r>
      <rPr>
        <sz val="12"/>
        <rFont val="Times New Roman"/>
        <charset val="134"/>
      </rPr>
      <t>%</t>
    </r>
    <r>
      <rPr>
        <sz val="12"/>
        <rFont val="宋体"/>
        <charset val="134"/>
      </rPr>
      <t>）</t>
    </r>
  </si>
  <si>
    <r>
      <rPr>
        <sz val="12"/>
        <rFont val="宋体"/>
        <charset val="134"/>
      </rPr>
      <t>资本形成率（投资率）（</t>
    </r>
    <r>
      <rPr>
        <sz val="12"/>
        <rFont val="Times New Roman"/>
        <charset val="134"/>
      </rPr>
      <t>%</t>
    </r>
    <r>
      <rPr>
        <sz val="12"/>
        <rFont val="宋体"/>
        <charset val="134"/>
      </rPr>
      <t>）</t>
    </r>
  </si>
  <si>
    <r>
      <rPr>
        <sz val="12"/>
        <rFont val="宋体"/>
        <charset val="134"/>
      </rPr>
      <t>最终消费</t>
    </r>
    <r>
      <rPr>
        <sz val="12"/>
        <rFont val="Times New Roman"/>
        <charset val="134"/>
      </rPr>
      <t xml:space="preserve">  </t>
    </r>
    <r>
      <rPr>
        <sz val="12"/>
        <rFont val="宋体"/>
        <charset val="134"/>
      </rPr>
      <t>支出</t>
    </r>
  </si>
  <si>
    <r>
      <rPr>
        <sz val="12"/>
        <rFont val="宋体"/>
        <charset val="134"/>
      </rPr>
      <t>资本形成
总额</t>
    </r>
  </si>
  <si>
    <r>
      <rPr>
        <sz val="12"/>
        <rFont val="宋体"/>
        <charset val="134"/>
      </rPr>
      <t>货物和服务净流出</t>
    </r>
  </si>
  <si>
    <r>
      <rPr>
        <sz val="10"/>
        <rFont val="宋体"/>
        <charset val="134"/>
      </rPr>
      <t>注：本表按当年价格计算。根据全国第四次经济普查工作要求，</t>
    </r>
    <r>
      <rPr>
        <sz val="10"/>
        <rFont val="Times New Roman"/>
        <charset val="134"/>
      </rPr>
      <t>2018</t>
    </r>
    <r>
      <rPr>
        <sz val="10"/>
        <rFont val="宋体"/>
        <charset val="134"/>
      </rPr>
      <t>年暂缺。</t>
    </r>
  </si>
  <si>
    <r>
      <rPr>
        <b/>
        <sz val="16"/>
        <rFont val="宋体"/>
        <charset val="134"/>
      </rPr>
      <t>资本形成总额及构成（</t>
    </r>
    <r>
      <rPr>
        <b/>
        <sz val="16"/>
        <rFont val="Times New Roman"/>
        <charset val="134"/>
      </rPr>
      <t>1995</t>
    </r>
    <r>
      <rPr>
        <b/>
        <sz val="16"/>
        <rFont val="宋体"/>
        <charset val="134"/>
      </rPr>
      <t>－</t>
    </r>
    <r>
      <rPr>
        <b/>
        <sz val="16"/>
        <rFont val="Times New Roman"/>
        <charset val="134"/>
      </rPr>
      <t>2018</t>
    </r>
    <r>
      <rPr>
        <b/>
        <sz val="16"/>
        <rFont val="宋体"/>
        <charset val="134"/>
      </rPr>
      <t>年）</t>
    </r>
  </si>
  <si>
    <r>
      <rPr>
        <sz val="12"/>
        <rFont val="宋体"/>
        <charset val="134"/>
      </rPr>
      <t>资本形成总额（万元）</t>
    </r>
  </si>
  <si>
    <r>
      <rPr>
        <sz val="12"/>
        <rFont val="宋体"/>
        <charset val="134"/>
      </rPr>
      <t>比重</t>
    </r>
    <r>
      <rPr>
        <sz val="12"/>
        <rFont val="Times New Roman"/>
        <charset val="134"/>
      </rPr>
      <t>(</t>
    </r>
    <r>
      <rPr>
        <sz val="12"/>
        <rFont val="宋体"/>
        <charset val="134"/>
      </rPr>
      <t>资本形成总额＝</t>
    </r>
    <r>
      <rPr>
        <sz val="12"/>
        <rFont val="Times New Roman"/>
        <charset val="134"/>
      </rPr>
      <t>100)(</t>
    </r>
    <r>
      <rPr>
        <sz val="12"/>
        <rFont val="宋体"/>
        <charset val="134"/>
      </rPr>
      <t>％</t>
    </r>
    <r>
      <rPr>
        <sz val="12"/>
        <rFont val="Times New Roman"/>
        <charset val="134"/>
      </rPr>
      <t>)</t>
    </r>
  </si>
  <si>
    <r>
      <rPr>
        <sz val="12"/>
        <rFont val="宋体"/>
        <charset val="134"/>
      </rPr>
      <t>固定资本
形成总额</t>
    </r>
  </si>
  <si>
    <r>
      <rPr>
        <sz val="12"/>
        <rFont val="宋体"/>
        <charset val="134"/>
      </rPr>
      <t>存货变动</t>
    </r>
  </si>
  <si>
    <r>
      <rPr>
        <sz val="10"/>
        <rFont val="宋体"/>
        <charset val="134"/>
      </rPr>
      <t>注：本表按当年价格计算。本表按当年价格计算。根据全国第四次经济普查工作要求，</t>
    </r>
    <r>
      <rPr>
        <sz val="10"/>
        <rFont val="Times New Roman"/>
        <charset val="134"/>
      </rPr>
      <t>2018</t>
    </r>
    <r>
      <rPr>
        <sz val="10"/>
        <rFont val="宋体"/>
        <charset val="134"/>
      </rPr>
      <t>年暂缺。</t>
    </r>
  </si>
  <si>
    <r>
      <rPr>
        <b/>
        <sz val="16"/>
        <rFont val="宋体"/>
        <charset val="134"/>
      </rPr>
      <t>最终消费及构成（</t>
    </r>
    <r>
      <rPr>
        <b/>
        <sz val="16"/>
        <rFont val="Times New Roman"/>
        <charset val="134"/>
      </rPr>
      <t>1995</t>
    </r>
    <r>
      <rPr>
        <b/>
        <sz val="16"/>
        <rFont val="宋体"/>
        <charset val="134"/>
      </rPr>
      <t>－</t>
    </r>
    <r>
      <rPr>
        <b/>
        <sz val="16"/>
        <rFont val="Times New Roman"/>
        <charset val="134"/>
      </rPr>
      <t>2017</t>
    </r>
    <r>
      <rPr>
        <b/>
        <sz val="16"/>
        <rFont val="宋体"/>
        <charset val="134"/>
      </rPr>
      <t>年）</t>
    </r>
  </si>
  <si>
    <r>
      <rPr>
        <sz val="12"/>
        <rFont val="宋体"/>
        <charset val="134"/>
      </rPr>
      <t>最终消费支出
（万元）</t>
    </r>
  </si>
  <si>
    <r>
      <rPr>
        <sz val="12"/>
        <rFont val="宋体"/>
        <charset val="134"/>
      </rPr>
      <t>比重</t>
    </r>
    <r>
      <rPr>
        <sz val="12"/>
        <rFont val="Times New Roman"/>
        <charset val="134"/>
      </rPr>
      <t>(</t>
    </r>
    <r>
      <rPr>
        <sz val="12"/>
        <rFont val="宋体"/>
        <charset val="134"/>
      </rPr>
      <t>最终消费支出＝</t>
    </r>
    <r>
      <rPr>
        <sz val="12"/>
        <rFont val="Times New Roman"/>
        <charset val="134"/>
      </rPr>
      <t>100)(</t>
    </r>
    <r>
      <rPr>
        <sz val="12"/>
        <rFont val="宋体"/>
        <charset val="134"/>
      </rPr>
      <t>％</t>
    </r>
    <r>
      <rPr>
        <sz val="12"/>
        <rFont val="Times New Roman"/>
        <charset val="134"/>
      </rPr>
      <t>)</t>
    </r>
  </si>
  <si>
    <r>
      <rPr>
        <sz val="12"/>
        <rFont val="宋体"/>
        <charset val="134"/>
      </rPr>
      <t>居民消费支出</t>
    </r>
  </si>
  <si>
    <r>
      <rPr>
        <sz val="12"/>
        <rFont val="宋体"/>
        <charset val="134"/>
      </rPr>
      <t>政府消费支出</t>
    </r>
  </si>
  <si>
    <r>
      <rPr>
        <b/>
        <sz val="16"/>
        <rFont val="宋体"/>
        <charset val="134"/>
      </rPr>
      <t>各镇</t>
    </r>
    <r>
      <rPr>
        <b/>
        <sz val="16"/>
        <rFont val="Times New Roman"/>
        <charset val="134"/>
      </rPr>
      <t>(</t>
    </r>
    <r>
      <rPr>
        <b/>
        <sz val="16"/>
        <rFont val="宋体"/>
        <charset val="134"/>
      </rPr>
      <t>区</t>
    </r>
    <r>
      <rPr>
        <b/>
        <sz val="16"/>
        <rFont val="Times New Roman"/>
        <charset val="134"/>
      </rPr>
      <t>)</t>
    </r>
    <r>
      <rPr>
        <b/>
        <sz val="16"/>
        <rFont val="宋体"/>
        <charset val="134"/>
      </rPr>
      <t>生产总值（</t>
    </r>
    <r>
      <rPr>
        <b/>
        <sz val="16"/>
        <rFont val="Times New Roman"/>
        <charset val="134"/>
      </rPr>
      <t>2018</t>
    </r>
    <r>
      <rPr>
        <b/>
        <sz val="16"/>
        <rFont val="宋体"/>
        <charset val="134"/>
      </rPr>
      <t>年</t>
    </r>
    <r>
      <rPr>
        <b/>
        <sz val="16"/>
        <rFont val="Times New Roman"/>
        <charset val="134"/>
      </rPr>
      <t>)</t>
    </r>
  </si>
  <si>
    <r>
      <rPr>
        <sz val="12"/>
        <rFont val="Times New Roman"/>
        <charset val="134"/>
      </rPr>
      <t xml:space="preserve">                                                         </t>
    </r>
    <r>
      <rPr>
        <sz val="12"/>
        <rFont val="宋体"/>
        <charset val="134"/>
      </rPr>
      <t>单位</t>
    </r>
    <r>
      <rPr>
        <sz val="12"/>
        <rFont val="Times New Roman"/>
        <charset val="134"/>
      </rPr>
      <t>:</t>
    </r>
    <r>
      <rPr>
        <sz val="12"/>
        <rFont val="宋体"/>
        <charset val="134"/>
      </rPr>
      <t>万元</t>
    </r>
  </si>
  <si>
    <r>
      <rPr>
        <sz val="12"/>
        <rFont val="宋体"/>
        <charset val="134"/>
      </rPr>
      <t>镇区</t>
    </r>
  </si>
  <si>
    <r>
      <rPr>
        <sz val="12"/>
        <rFont val="宋体"/>
        <charset val="134"/>
      </rPr>
      <t>生产总值</t>
    </r>
  </si>
  <si>
    <r>
      <rPr>
        <sz val="12"/>
        <rFont val="宋体"/>
        <charset val="134"/>
      </rPr>
      <t>第一产业增加值</t>
    </r>
  </si>
  <si>
    <r>
      <rPr>
        <sz val="12"/>
        <rFont val="宋体"/>
        <charset val="134"/>
      </rPr>
      <t>第二产业增加值</t>
    </r>
  </si>
  <si>
    <r>
      <rPr>
        <sz val="12"/>
        <rFont val="宋体"/>
        <charset val="134"/>
      </rPr>
      <t>总量</t>
    </r>
  </si>
  <si>
    <r>
      <rPr>
        <sz val="12"/>
        <rFont val="宋体"/>
        <charset val="134"/>
      </rPr>
      <t>增速</t>
    </r>
    <r>
      <rPr>
        <sz val="12"/>
        <rFont val="Times New Roman"/>
        <charset val="134"/>
      </rPr>
      <t>%</t>
    </r>
  </si>
  <si>
    <r>
      <rPr>
        <b/>
        <sz val="16"/>
        <rFont val="宋体"/>
        <charset val="134"/>
      </rPr>
      <t>各镇</t>
    </r>
    <r>
      <rPr>
        <b/>
        <sz val="16"/>
        <rFont val="Times New Roman"/>
        <charset val="134"/>
      </rPr>
      <t>(</t>
    </r>
    <r>
      <rPr>
        <b/>
        <sz val="16"/>
        <rFont val="宋体"/>
        <charset val="134"/>
      </rPr>
      <t>区</t>
    </r>
    <r>
      <rPr>
        <b/>
        <sz val="16"/>
        <rFont val="Times New Roman"/>
        <charset val="134"/>
      </rPr>
      <t>)</t>
    </r>
    <r>
      <rPr>
        <b/>
        <sz val="16"/>
        <rFont val="宋体"/>
        <charset val="134"/>
      </rPr>
      <t>生产总值（</t>
    </r>
    <r>
      <rPr>
        <b/>
        <sz val="16"/>
        <rFont val="Times New Roman"/>
        <charset val="134"/>
      </rPr>
      <t>2018</t>
    </r>
    <r>
      <rPr>
        <b/>
        <sz val="16"/>
        <rFont val="宋体"/>
        <charset val="134"/>
      </rPr>
      <t>年</t>
    </r>
    <r>
      <rPr>
        <b/>
        <sz val="16"/>
        <rFont val="Times New Roman"/>
        <charset val="134"/>
      </rPr>
      <t>)(</t>
    </r>
    <r>
      <rPr>
        <b/>
        <sz val="16"/>
        <rFont val="宋体"/>
        <charset val="134"/>
      </rPr>
      <t>续</t>
    </r>
    <r>
      <rPr>
        <b/>
        <sz val="16"/>
        <rFont val="Times New Roman"/>
        <charset val="134"/>
      </rPr>
      <t>)</t>
    </r>
  </si>
  <si>
    <r>
      <rPr>
        <sz val="12"/>
        <rFont val="宋体"/>
        <charset val="134"/>
      </rPr>
      <t>常住人均
生产总值
（元）</t>
    </r>
  </si>
  <si>
    <r>
      <rPr>
        <sz val="12"/>
        <rFont val="宋体"/>
        <charset val="134"/>
      </rPr>
      <t>第三产业增加值</t>
    </r>
  </si>
  <si>
    <r>
      <rPr>
        <sz val="12"/>
        <rFont val="宋体"/>
        <charset val="134"/>
      </rPr>
      <t>其中：工业增加值</t>
    </r>
  </si>
  <si>
    <r>
      <rPr>
        <b/>
        <sz val="16"/>
        <rFont val="宋体"/>
        <charset val="134"/>
      </rPr>
      <t>国民经济主要比例关系</t>
    </r>
  </si>
  <si>
    <r>
      <rPr>
        <sz val="12"/>
        <rFont val="Times New Roman"/>
        <charset val="134"/>
      </rPr>
      <t xml:space="preserve"> </t>
    </r>
    <r>
      <rPr>
        <sz val="12"/>
        <rFont val="宋体"/>
        <charset val="134"/>
      </rPr>
      <t>单位</t>
    </r>
    <r>
      <rPr>
        <sz val="12"/>
        <rFont val="Times New Roman"/>
        <charset val="134"/>
      </rPr>
      <t>:%</t>
    </r>
  </si>
  <si>
    <r>
      <rPr>
        <sz val="12"/>
        <rFont val="宋体"/>
        <charset val="134"/>
      </rPr>
      <t>指</t>
    </r>
    <r>
      <rPr>
        <sz val="12"/>
        <rFont val="Times New Roman"/>
        <charset val="134"/>
      </rPr>
      <t xml:space="preserve">    </t>
    </r>
    <r>
      <rPr>
        <sz val="12"/>
        <rFont val="宋体"/>
        <charset val="134"/>
      </rPr>
      <t>标</t>
    </r>
  </si>
  <si>
    <r>
      <rPr>
        <b/>
        <sz val="10.5"/>
        <rFont val="宋体"/>
        <charset val="134"/>
      </rPr>
      <t>一、</t>
    </r>
    <r>
      <rPr>
        <b/>
        <sz val="10.5"/>
        <rFont val="Times New Roman"/>
        <charset val="134"/>
      </rPr>
      <t xml:space="preserve"> </t>
    </r>
    <r>
      <rPr>
        <b/>
        <sz val="10.5"/>
        <rFont val="宋体"/>
        <charset val="134"/>
      </rPr>
      <t>各产业劳动力比例</t>
    </r>
  </si>
  <si>
    <r>
      <rPr>
        <sz val="10.5"/>
        <rFont val="Times New Roman"/>
        <charset val="134"/>
      </rPr>
      <t xml:space="preserve">     </t>
    </r>
    <r>
      <rPr>
        <sz val="10.5"/>
        <rFont val="宋体"/>
        <charset val="134"/>
      </rPr>
      <t>第一产业</t>
    </r>
  </si>
  <si>
    <r>
      <rPr>
        <sz val="10.5"/>
        <rFont val="Times New Roman"/>
        <charset val="134"/>
      </rPr>
      <t xml:space="preserve">     </t>
    </r>
    <r>
      <rPr>
        <sz val="10.5"/>
        <rFont val="宋体"/>
        <charset val="134"/>
      </rPr>
      <t>第二产业</t>
    </r>
  </si>
  <si>
    <r>
      <rPr>
        <sz val="10.5"/>
        <rFont val="Times New Roman"/>
        <charset val="134"/>
      </rPr>
      <t xml:space="preserve">     </t>
    </r>
    <r>
      <rPr>
        <sz val="10.5"/>
        <rFont val="宋体"/>
        <charset val="134"/>
      </rPr>
      <t>第三产业</t>
    </r>
  </si>
  <si>
    <r>
      <rPr>
        <b/>
        <sz val="10.5"/>
        <rFont val="宋体"/>
        <charset val="134"/>
      </rPr>
      <t>二、地区生产总值中三次产业比例</t>
    </r>
  </si>
  <si>
    <r>
      <rPr>
        <b/>
        <sz val="10.5"/>
        <rFont val="宋体"/>
        <charset val="134"/>
      </rPr>
      <t xml:space="preserve">三、规模以上工业增加值中轻、重工业
</t>
    </r>
    <r>
      <rPr>
        <b/>
        <sz val="10.5"/>
        <rFont val="Times New Roman"/>
        <charset val="134"/>
      </rPr>
      <t xml:space="preserve">    </t>
    </r>
    <r>
      <rPr>
        <b/>
        <sz val="10.5"/>
        <rFont val="宋体"/>
        <charset val="134"/>
      </rPr>
      <t>比例</t>
    </r>
  </si>
  <si>
    <r>
      <rPr>
        <sz val="10.5"/>
        <rFont val="Times New Roman"/>
        <charset val="134"/>
      </rPr>
      <t xml:space="preserve">     </t>
    </r>
    <r>
      <rPr>
        <sz val="10.5"/>
        <rFont val="宋体"/>
        <charset val="134"/>
      </rPr>
      <t>轻工业</t>
    </r>
  </si>
  <si>
    <r>
      <rPr>
        <b/>
        <sz val="10.5"/>
        <rFont val="宋体"/>
        <charset val="134"/>
      </rPr>
      <t>四、农林牧渔业总产值中</t>
    </r>
    <r>
      <rPr>
        <b/>
        <sz val="10.5"/>
        <rFont val="Times New Roman"/>
        <charset val="134"/>
      </rPr>
      <t>"</t>
    </r>
    <r>
      <rPr>
        <b/>
        <sz val="10.5"/>
        <rFont val="宋体"/>
        <charset val="134"/>
      </rPr>
      <t>五业</t>
    </r>
    <r>
      <rPr>
        <b/>
        <sz val="10.5"/>
        <rFont val="Times New Roman"/>
        <charset val="134"/>
      </rPr>
      <t>"</t>
    </r>
    <r>
      <rPr>
        <b/>
        <sz val="10.5"/>
        <rFont val="宋体"/>
        <charset val="134"/>
      </rPr>
      <t>比例</t>
    </r>
  </si>
  <si>
    <r>
      <rPr>
        <sz val="10.5"/>
        <rFont val="Times New Roman"/>
        <charset val="134"/>
      </rPr>
      <t xml:space="preserve">     </t>
    </r>
    <r>
      <rPr>
        <sz val="10.5"/>
        <rFont val="宋体"/>
        <charset val="134"/>
      </rPr>
      <t>农</t>
    </r>
    <r>
      <rPr>
        <sz val="10.5"/>
        <rFont val="Times New Roman"/>
        <charset val="134"/>
      </rPr>
      <t xml:space="preserve">  </t>
    </r>
    <r>
      <rPr>
        <sz val="10.5"/>
        <rFont val="宋体"/>
        <charset val="134"/>
      </rPr>
      <t>业</t>
    </r>
  </si>
  <si>
    <r>
      <rPr>
        <b/>
        <sz val="16"/>
        <rFont val="宋体"/>
        <charset val="134"/>
      </rPr>
      <t>国民经济主要比例关系（续一）</t>
    </r>
  </si>
  <si>
    <r>
      <rPr>
        <sz val="12"/>
        <rFont val="Times New Roman"/>
        <charset val="134"/>
      </rPr>
      <t xml:space="preserve"> </t>
    </r>
    <r>
      <rPr>
        <sz val="12"/>
        <rFont val="宋体"/>
        <charset val="134"/>
      </rPr>
      <t>单位</t>
    </r>
    <r>
      <rPr>
        <sz val="12"/>
        <rFont val="Times New Roman"/>
        <charset val="134"/>
      </rPr>
      <t xml:space="preserve">:%  </t>
    </r>
  </si>
  <si>
    <r>
      <rPr>
        <sz val="10.5"/>
        <rFont val="Times New Roman"/>
        <charset val="134"/>
      </rPr>
      <t xml:space="preserve">     </t>
    </r>
    <r>
      <rPr>
        <sz val="10.5"/>
        <rFont val="宋体"/>
        <charset val="134"/>
      </rPr>
      <t>林</t>
    </r>
    <r>
      <rPr>
        <sz val="10.5"/>
        <rFont val="Times New Roman"/>
        <charset val="134"/>
      </rPr>
      <t xml:space="preserve">  </t>
    </r>
    <r>
      <rPr>
        <sz val="10.5"/>
        <rFont val="宋体"/>
        <charset val="134"/>
      </rPr>
      <t>业</t>
    </r>
  </si>
  <si>
    <r>
      <rPr>
        <sz val="10.5"/>
        <rFont val="Times New Roman"/>
        <charset val="134"/>
      </rPr>
      <t xml:space="preserve">     </t>
    </r>
    <r>
      <rPr>
        <sz val="10.5"/>
        <rFont val="宋体"/>
        <charset val="134"/>
      </rPr>
      <t>牧</t>
    </r>
    <r>
      <rPr>
        <sz val="10.5"/>
        <rFont val="Times New Roman"/>
        <charset val="134"/>
      </rPr>
      <t xml:space="preserve">  </t>
    </r>
    <r>
      <rPr>
        <sz val="10.5"/>
        <rFont val="宋体"/>
        <charset val="134"/>
      </rPr>
      <t>业</t>
    </r>
  </si>
  <si>
    <r>
      <rPr>
        <sz val="10.5"/>
        <rFont val="Times New Roman"/>
        <charset val="134"/>
      </rPr>
      <t xml:space="preserve">     </t>
    </r>
    <r>
      <rPr>
        <sz val="10.5"/>
        <rFont val="宋体"/>
        <charset val="134"/>
      </rPr>
      <t>渔</t>
    </r>
    <r>
      <rPr>
        <sz val="10.5"/>
        <rFont val="Times New Roman"/>
        <charset val="134"/>
      </rPr>
      <t xml:space="preserve">  </t>
    </r>
    <r>
      <rPr>
        <sz val="10.5"/>
        <rFont val="宋体"/>
        <charset val="134"/>
      </rPr>
      <t>业</t>
    </r>
  </si>
  <si>
    <r>
      <rPr>
        <sz val="10.5"/>
        <rFont val="Times New Roman"/>
        <charset val="134"/>
      </rPr>
      <t xml:space="preserve">     </t>
    </r>
    <r>
      <rPr>
        <sz val="10.5"/>
        <rFont val="宋体"/>
        <charset val="134"/>
      </rPr>
      <t>农林牧渔服务业</t>
    </r>
  </si>
  <si>
    <r>
      <rPr>
        <b/>
        <sz val="10.5"/>
        <rFont val="宋体"/>
        <charset val="134"/>
      </rPr>
      <t>五、全社会固定资产投资中三大产业比例</t>
    </r>
  </si>
  <si>
    <r>
      <rPr>
        <b/>
        <sz val="10.5"/>
        <rFont val="宋体"/>
        <charset val="134"/>
      </rPr>
      <t xml:space="preserve">六、文教卫、科学事业费支出占财政支出
</t>
    </r>
    <r>
      <rPr>
        <b/>
        <sz val="10.5"/>
        <rFont val="Times New Roman"/>
        <charset val="134"/>
      </rPr>
      <t xml:space="preserve">    </t>
    </r>
    <r>
      <rPr>
        <b/>
        <sz val="10.5"/>
        <rFont val="宋体"/>
        <charset val="134"/>
      </rPr>
      <t>比例</t>
    </r>
  </si>
  <si>
    <r>
      <rPr>
        <b/>
        <sz val="10.5"/>
        <rFont val="宋体"/>
        <charset val="134"/>
      </rPr>
      <t>七、银行人民币存款余额中主要存款比例</t>
    </r>
  </si>
  <si>
    <r>
      <rPr>
        <sz val="10.5"/>
        <rFont val="Times New Roman"/>
        <charset val="134"/>
      </rPr>
      <t xml:space="preserve">     </t>
    </r>
    <r>
      <rPr>
        <sz val="10.5"/>
        <rFont val="宋体"/>
        <charset val="134"/>
      </rPr>
      <t>住户存款</t>
    </r>
  </si>
  <si>
    <r>
      <rPr>
        <sz val="10.5"/>
        <rFont val="Times New Roman"/>
        <charset val="134"/>
      </rPr>
      <t xml:space="preserve">     </t>
    </r>
    <r>
      <rPr>
        <sz val="10.5"/>
        <rFont val="宋体"/>
        <charset val="134"/>
      </rPr>
      <t>非金融企业存款</t>
    </r>
  </si>
  <si>
    <r>
      <rPr>
        <sz val="10.5"/>
        <rFont val="Times New Roman"/>
        <charset val="134"/>
      </rPr>
      <t xml:space="preserve">     </t>
    </r>
    <r>
      <rPr>
        <sz val="10.5"/>
        <rFont val="宋体"/>
        <charset val="134"/>
      </rPr>
      <t>广义政府存款</t>
    </r>
  </si>
  <si>
    <r>
      <rPr>
        <b/>
        <sz val="10.5"/>
        <rFont val="宋体"/>
        <charset val="134"/>
      </rPr>
      <t>八、银行人民币贷款额中主要贷款比例</t>
    </r>
  </si>
  <si>
    <r>
      <rPr>
        <sz val="10.5"/>
        <rFont val="Times New Roman"/>
        <charset val="134"/>
      </rPr>
      <t xml:space="preserve">     </t>
    </r>
    <r>
      <rPr>
        <sz val="10.5"/>
        <rFont val="宋体"/>
        <charset val="134"/>
      </rPr>
      <t>住户贷款</t>
    </r>
  </si>
  <si>
    <r>
      <rPr>
        <sz val="10.5"/>
        <rFont val="Times New Roman"/>
        <charset val="134"/>
      </rPr>
      <t xml:space="preserve">     </t>
    </r>
    <r>
      <rPr>
        <sz val="10.5"/>
        <rFont val="宋体"/>
        <charset val="134"/>
      </rPr>
      <t>非金融企业及机关团体贷款</t>
    </r>
  </si>
  <si>
    <r>
      <rPr>
        <sz val="10"/>
        <rFont val="宋体"/>
        <charset val="134"/>
      </rPr>
      <t>注：银行人民币主要存贷款比例数据由市人民银行提供，因指标名称、统计口径变化，与历史数据不可比。</t>
    </r>
  </si>
  <si>
    <r>
      <rPr>
        <sz val="16"/>
        <rFont val="宋体"/>
        <charset val="134"/>
      </rPr>
      <t>民营经济主要指标</t>
    </r>
  </si>
  <si>
    <r>
      <rPr>
        <sz val="12"/>
        <rFont val="宋体"/>
        <charset val="134"/>
      </rPr>
      <t>计量
单位</t>
    </r>
  </si>
  <si>
    <r>
      <rPr>
        <sz val="12"/>
        <rFont val="宋体"/>
        <charset val="134"/>
      </rPr>
      <t>同比增长</t>
    </r>
    <r>
      <rPr>
        <sz val="12"/>
        <rFont val="Times New Roman"/>
        <charset val="134"/>
      </rPr>
      <t>%</t>
    </r>
  </si>
  <si>
    <r>
      <rPr>
        <sz val="10.5"/>
        <color indexed="8"/>
        <rFont val="宋体"/>
        <charset val="134"/>
      </rPr>
      <t>单位个数</t>
    </r>
  </si>
  <si>
    <r>
      <rPr>
        <sz val="10.5"/>
        <color indexed="8"/>
        <rFont val="Times New Roman"/>
        <charset val="134"/>
      </rPr>
      <t xml:space="preserve">    #</t>
    </r>
    <r>
      <rPr>
        <sz val="10.5"/>
        <color indexed="8"/>
        <rFont val="宋体"/>
        <charset val="134"/>
      </rPr>
      <t>私营</t>
    </r>
  </si>
  <si>
    <r>
      <rPr>
        <sz val="10.5"/>
        <color indexed="8"/>
        <rFont val="Times New Roman"/>
        <charset val="134"/>
      </rPr>
      <t xml:space="preserve">      </t>
    </r>
    <r>
      <rPr>
        <sz val="10.5"/>
        <color indexed="8"/>
        <rFont val="宋体"/>
        <charset val="134"/>
      </rPr>
      <t>个体</t>
    </r>
  </si>
  <si>
    <r>
      <rPr>
        <sz val="10.5"/>
        <color indexed="8"/>
        <rFont val="宋体"/>
        <charset val="134"/>
      </rPr>
      <t>从业人员数</t>
    </r>
  </si>
  <si>
    <r>
      <rPr>
        <sz val="10.5"/>
        <color indexed="8"/>
        <rFont val="宋体"/>
        <charset val="134"/>
      </rPr>
      <t>民营经济增加值</t>
    </r>
  </si>
  <si>
    <r>
      <rPr>
        <sz val="10.5"/>
        <color indexed="8"/>
        <rFont val="Times New Roman"/>
        <charset val="134"/>
      </rPr>
      <t xml:space="preserve">    #</t>
    </r>
    <r>
      <rPr>
        <sz val="10.5"/>
        <color indexed="8"/>
        <rFont val="宋体"/>
        <charset val="134"/>
      </rPr>
      <t>第一产业</t>
    </r>
  </si>
  <si>
    <r>
      <rPr>
        <sz val="10.5"/>
        <color indexed="8"/>
        <rFont val="Times New Roman"/>
        <charset val="134"/>
      </rPr>
      <t xml:space="preserve">      </t>
    </r>
    <r>
      <rPr>
        <sz val="10.5"/>
        <color indexed="8"/>
        <rFont val="宋体"/>
        <charset val="134"/>
      </rPr>
      <t>第二产业</t>
    </r>
  </si>
  <si>
    <r>
      <rPr>
        <sz val="10.5"/>
        <color indexed="8"/>
        <rFont val="Times New Roman"/>
        <charset val="134"/>
      </rPr>
      <t xml:space="preserve">          </t>
    </r>
    <r>
      <rPr>
        <sz val="10.5"/>
        <color indexed="8"/>
        <rFont val="宋体"/>
        <charset val="134"/>
      </rPr>
      <t>工业</t>
    </r>
  </si>
  <si>
    <r>
      <rPr>
        <sz val="10.5"/>
        <color indexed="8"/>
        <rFont val="Times New Roman"/>
        <charset val="134"/>
      </rPr>
      <t xml:space="preserve">      </t>
    </r>
    <r>
      <rPr>
        <sz val="10.5"/>
        <color indexed="8"/>
        <rFont val="宋体"/>
        <charset val="134"/>
      </rPr>
      <t>第三产业</t>
    </r>
  </si>
  <si>
    <r>
      <rPr>
        <sz val="10.5"/>
        <color indexed="8"/>
        <rFont val="宋体"/>
        <charset val="134"/>
      </rPr>
      <t>固定资产投资额</t>
    </r>
  </si>
  <si>
    <r>
      <rPr>
        <sz val="10.5"/>
        <color indexed="8"/>
        <rFont val="宋体"/>
        <charset val="134"/>
      </rPr>
      <t>税收收入</t>
    </r>
  </si>
  <si>
    <r>
      <rPr>
        <sz val="10"/>
        <color indexed="8"/>
        <rFont val="宋体"/>
        <charset val="134"/>
      </rPr>
      <t>注：带</t>
    </r>
    <r>
      <rPr>
        <sz val="10"/>
        <color indexed="8"/>
        <rFont val="Times New Roman"/>
        <charset val="134"/>
      </rPr>
      <t>*</t>
    </r>
    <r>
      <rPr>
        <sz val="10"/>
        <color indexed="8"/>
        <rFont val="宋体"/>
        <charset val="134"/>
      </rPr>
      <t>指标口径有所调整，增长率按可比口径计算</t>
    </r>
  </si>
  <si>
    <r>
      <rPr>
        <b/>
        <sz val="16"/>
        <rFont val="宋体"/>
        <charset val="134"/>
      </rPr>
      <t>广东省</t>
    </r>
    <r>
      <rPr>
        <b/>
        <sz val="16"/>
        <rFont val="Times New Roman"/>
        <charset val="134"/>
      </rPr>
      <t>21</t>
    </r>
    <r>
      <rPr>
        <b/>
        <sz val="16"/>
        <rFont val="宋体"/>
        <charset val="134"/>
      </rPr>
      <t>个地级市国民经济主要指标（</t>
    </r>
    <r>
      <rPr>
        <b/>
        <sz val="16"/>
        <rFont val="Times New Roman"/>
        <charset val="134"/>
      </rPr>
      <t>2018</t>
    </r>
    <r>
      <rPr>
        <b/>
        <sz val="16"/>
        <rFont val="宋体"/>
        <charset val="134"/>
      </rPr>
      <t>年</t>
    </r>
    <r>
      <rPr>
        <b/>
        <sz val="16"/>
        <rFont val="Times New Roman"/>
        <charset val="134"/>
      </rPr>
      <t>)</t>
    </r>
  </si>
  <si>
    <r>
      <rPr>
        <sz val="12"/>
        <rFont val="宋体"/>
        <charset val="134"/>
      </rPr>
      <t>市</t>
    </r>
    <r>
      <rPr>
        <sz val="12"/>
        <rFont val="Times New Roman"/>
        <charset val="134"/>
      </rPr>
      <t xml:space="preserve">    </t>
    </r>
    <r>
      <rPr>
        <sz val="12"/>
        <rFont val="宋体"/>
        <charset val="134"/>
      </rPr>
      <t>别</t>
    </r>
  </si>
  <si>
    <r>
      <rPr>
        <sz val="12"/>
        <rFont val="宋体"/>
        <charset val="134"/>
      </rPr>
      <t>地区生产总值</t>
    </r>
    <r>
      <rPr>
        <sz val="12"/>
        <rFont val="Times New Roman"/>
        <charset val="134"/>
      </rPr>
      <t>(</t>
    </r>
    <r>
      <rPr>
        <sz val="12"/>
        <rFont val="宋体"/>
        <charset val="134"/>
      </rPr>
      <t>亿元）</t>
    </r>
  </si>
  <si>
    <r>
      <rPr>
        <sz val="12"/>
        <rFont val="宋体"/>
        <charset val="134"/>
      </rPr>
      <t>地区生产总值增长速度</t>
    </r>
    <r>
      <rPr>
        <sz val="12"/>
        <rFont val="Times New Roman"/>
        <charset val="134"/>
      </rPr>
      <t>(</t>
    </r>
    <r>
      <rPr>
        <sz val="12"/>
        <rFont val="宋体"/>
        <charset val="134"/>
      </rPr>
      <t>％</t>
    </r>
    <r>
      <rPr>
        <sz val="12"/>
        <rFont val="Times New Roman"/>
        <charset val="134"/>
      </rPr>
      <t>)</t>
    </r>
  </si>
  <si>
    <r>
      <rPr>
        <sz val="12"/>
        <rFont val="宋体"/>
        <charset val="134"/>
      </rPr>
      <t>总计</t>
    </r>
  </si>
  <si>
    <r>
      <rPr>
        <sz val="10.5"/>
        <rFont val="宋体"/>
        <charset val="134"/>
      </rPr>
      <t>第一产业</t>
    </r>
  </si>
  <si>
    <r>
      <rPr>
        <sz val="10.5"/>
        <rFont val="宋体"/>
        <charset val="134"/>
      </rPr>
      <t>第二产业</t>
    </r>
  </si>
  <si>
    <r>
      <rPr>
        <sz val="10.5"/>
        <rFont val="宋体"/>
        <charset val="134"/>
      </rPr>
      <t>第三产业</t>
    </r>
  </si>
  <si>
    <r>
      <rPr>
        <sz val="10.5"/>
        <rFont val="宋体"/>
        <charset val="134"/>
      </rPr>
      <t>全</t>
    </r>
    <r>
      <rPr>
        <sz val="10.5"/>
        <rFont val="Times New Roman"/>
        <charset val="134"/>
      </rPr>
      <t xml:space="preserve">  </t>
    </r>
    <r>
      <rPr>
        <sz val="10.5"/>
        <rFont val="宋体"/>
        <charset val="134"/>
      </rPr>
      <t>省</t>
    </r>
  </si>
  <si>
    <r>
      <rPr>
        <sz val="10.5"/>
        <rFont val="宋体"/>
        <charset val="134"/>
      </rPr>
      <t>广州市</t>
    </r>
  </si>
  <si>
    <r>
      <rPr>
        <sz val="10.5"/>
        <rFont val="宋体"/>
        <charset val="134"/>
      </rPr>
      <t>深圳市</t>
    </r>
  </si>
  <si>
    <r>
      <rPr>
        <sz val="10.5"/>
        <rFont val="宋体"/>
        <charset val="134"/>
      </rPr>
      <t>珠海市</t>
    </r>
  </si>
  <si>
    <r>
      <rPr>
        <sz val="10.5"/>
        <rFont val="宋体"/>
        <charset val="134"/>
      </rPr>
      <t>汕头市</t>
    </r>
  </si>
  <si>
    <r>
      <rPr>
        <sz val="10.5"/>
        <rFont val="宋体"/>
        <charset val="134"/>
      </rPr>
      <t>佛山市</t>
    </r>
  </si>
  <si>
    <r>
      <rPr>
        <sz val="10.5"/>
        <rFont val="宋体"/>
        <charset val="134"/>
      </rPr>
      <t>韶关市</t>
    </r>
  </si>
  <si>
    <r>
      <rPr>
        <sz val="10.5"/>
        <rFont val="宋体"/>
        <charset val="134"/>
      </rPr>
      <t>河源市</t>
    </r>
  </si>
  <si>
    <r>
      <rPr>
        <sz val="10.5"/>
        <rFont val="宋体"/>
        <charset val="134"/>
      </rPr>
      <t>梅州市</t>
    </r>
  </si>
  <si>
    <r>
      <rPr>
        <sz val="10.5"/>
        <rFont val="宋体"/>
        <charset val="134"/>
      </rPr>
      <t>惠州市</t>
    </r>
  </si>
  <si>
    <r>
      <rPr>
        <sz val="10.5"/>
        <rFont val="宋体"/>
        <charset val="134"/>
      </rPr>
      <t>汕尾市</t>
    </r>
  </si>
  <si>
    <r>
      <rPr>
        <sz val="10.5"/>
        <rFont val="宋体"/>
        <charset val="134"/>
      </rPr>
      <t>东莞市</t>
    </r>
  </si>
  <si>
    <r>
      <rPr>
        <sz val="10.5"/>
        <rFont val="宋体"/>
        <charset val="134"/>
      </rPr>
      <t>中山市</t>
    </r>
  </si>
  <si>
    <r>
      <rPr>
        <sz val="10.5"/>
        <rFont val="宋体"/>
        <charset val="134"/>
      </rPr>
      <t>江门市</t>
    </r>
  </si>
  <si>
    <r>
      <rPr>
        <sz val="10.5"/>
        <rFont val="宋体"/>
        <charset val="134"/>
      </rPr>
      <t>阳江市</t>
    </r>
  </si>
  <si>
    <r>
      <rPr>
        <sz val="10.5"/>
        <rFont val="宋体"/>
        <charset val="134"/>
      </rPr>
      <t>湛江市</t>
    </r>
  </si>
  <si>
    <r>
      <rPr>
        <sz val="10.5"/>
        <rFont val="宋体"/>
        <charset val="134"/>
      </rPr>
      <t>茂名市</t>
    </r>
  </si>
  <si>
    <r>
      <rPr>
        <sz val="10.5"/>
        <rFont val="宋体"/>
        <charset val="134"/>
      </rPr>
      <t>肇庆市</t>
    </r>
  </si>
  <si>
    <r>
      <rPr>
        <sz val="10.5"/>
        <rFont val="宋体"/>
        <charset val="134"/>
      </rPr>
      <t>清远市</t>
    </r>
  </si>
  <si>
    <r>
      <rPr>
        <sz val="10.5"/>
        <rFont val="宋体"/>
        <charset val="134"/>
      </rPr>
      <t>潮州市</t>
    </r>
  </si>
  <si>
    <r>
      <rPr>
        <sz val="10.5"/>
        <rFont val="宋体"/>
        <charset val="134"/>
      </rPr>
      <t>揭阳市</t>
    </r>
  </si>
  <si>
    <r>
      <rPr>
        <sz val="10.5"/>
        <rFont val="宋体"/>
        <charset val="134"/>
      </rPr>
      <t>云浮市</t>
    </r>
  </si>
  <si>
    <r>
      <rPr>
        <b/>
        <sz val="16"/>
        <rFont val="宋体"/>
        <charset val="134"/>
      </rPr>
      <t>广东省</t>
    </r>
    <r>
      <rPr>
        <b/>
        <sz val="16"/>
        <rFont val="Times New Roman"/>
        <charset val="134"/>
      </rPr>
      <t>21</t>
    </r>
    <r>
      <rPr>
        <b/>
        <sz val="16"/>
        <rFont val="宋体"/>
        <charset val="134"/>
      </rPr>
      <t>个地级市国民经济主要指标（</t>
    </r>
    <r>
      <rPr>
        <b/>
        <sz val="16"/>
        <rFont val="Times New Roman"/>
        <charset val="134"/>
      </rPr>
      <t>2018</t>
    </r>
    <r>
      <rPr>
        <b/>
        <sz val="16"/>
        <rFont val="宋体"/>
        <charset val="134"/>
      </rPr>
      <t>年</t>
    </r>
    <r>
      <rPr>
        <b/>
        <sz val="16"/>
        <rFont val="Times New Roman"/>
        <charset val="134"/>
      </rPr>
      <t>)</t>
    </r>
    <r>
      <rPr>
        <b/>
        <sz val="16"/>
        <rFont val="宋体"/>
        <charset val="134"/>
      </rPr>
      <t>（续一）</t>
    </r>
  </si>
  <si>
    <r>
      <rPr>
        <sz val="12"/>
        <rFont val="宋体"/>
        <charset val="134"/>
      </rPr>
      <t>市</t>
    </r>
    <r>
      <rPr>
        <sz val="12"/>
        <rFont val="Times New Roman"/>
        <charset val="134"/>
      </rPr>
      <t xml:space="preserve">     </t>
    </r>
    <r>
      <rPr>
        <sz val="12"/>
        <rFont val="宋体"/>
        <charset val="134"/>
      </rPr>
      <t>别</t>
    </r>
  </si>
  <si>
    <r>
      <rPr>
        <sz val="12"/>
        <rFont val="宋体"/>
        <charset val="134"/>
      </rPr>
      <t>常住人均生产总值（元）</t>
    </r>
  </si>
  <si>
    <r>
      <rPr>
        <sz val="12"/>
        <rFont val="宋体"/>
        <charset val="134"/>
      </rPr>
      <t>居民消费价格指数</t>
    </r>
    <r>
      <rPr>
        <sz val="12"/>
        <rFont val="Times New Roman"/>
        <charset val="134"/>
      </rPr>
      <t>(%)</t>
    </r>
  </si>
  <si>
    <r>
      <rPr>
        <sz val="12"/>
        <rFont val="宋体"/>
        <charset val="134"/>
      </rPr>
      <t>绝对值</t>
    </r>
  </si>
  <si>
    <r>
      <rPr>
        <sz val="12"/>
        <rFont val="宋体"/>
        <charset val="134"/>
      </rPr>
      <t>增长％</t>
    </r>
  </si>
  <si>
    <r>
      <rPr>
        <sz val="12"/>
        <rFont val="宋体"/>
        <charset val="134"/>
      </rPr>
      <t>增长</t>
    </r>
  </si>
  <si>
    <r>
      <rPr>
        <b/>
        <sz val="16"/>
        <rFont val="宋体"/>
        <charset val="134"/>
      </rPr>
      <t>广东省</t>
    </r>
    <r>
      <rPr>
        <b/>
        <sz val="16"/>
        <rFont val="Times New Roman"/>
        <charset val="134"/>
      </rPr>
      <t>21</t>
    </r>
    <r>
      <rPr>
        <b/>
        <sz val="16"/>
        <rFont val="宋体"/>
        <charset val="134"/>
      </rPr>
      <t>个地级市国民经济主要指标（</t>
    </r>
    <r>
      <rPr>
        <b/>
        <sz val="16"/>
        <rFont val="Times New Roman"/>
        <charset val="134"/>
      </rPr>
      <t>2012–2018</t>
    </r>
    <r>
      <rPr>
        <b/>
        <sz val="16"/>
        <rFont val="宋体"/>
        <charset val="134"/>
      </rPr>
      <t>年</t>
    </r>
    <r>
      <rPr>
        <b/>
        <sz val="16"/>
        <rFont val="Times New Roman"/>
        <charset val="134"/>
      </rPr>
      <t>)</t>
    </r>
    <r>
      <rPr>
        <b/>
        <sz val="16"/>
        <rFont val="宋体"/>
        <charset val="134"/>
      </rPr>
      <t>（续二）</t>
    </r>
  </si>
  <si>
    <r>
      <rPr>
        <sz val="12"/>
        <rFont val="宋体"/>
        <charset val="134"/>
      </rPr>
      <t>固定资产投资总额（亿元）</t>
    </r>
  </si>
  <si>
    <r>
      <rPr>
        <sz val="12"/>
        <rFont val="Times New Roman"/>
        <charset val="134"/>
      </rPr>
      <t>2012</t>
    </r>
    <r>
      <rPr>
        <sz val="12"/>
        <rFont val="宋体"/>
        <charset val="134"/>
      </rPr>
      <t>年</t>
    </r>
  </si>
  <si>
    <r>
      <rPr>
        <sz val="12"/>
        <rFont val="Times New Roman"/>
        <charset val="134"/>
      </rPr>
      <t>2013</t>
    </r>
    <r>
      <rPr>
        <sz val="12"/>
        <rFont val="宋体"/>
        <charset val="134"/>
      </rPr>
      <t>年</t>
    </r>
  </si>
  <si>
    <r>
      <rPr>
        <sz val="12"/>
        <rFont val="Times New Roman"/>
        <charset val="134"/>
      </rPr>
      <t>2014</t>
    </r>
    <r>
      <rPr>
        <sz val="12"/>
        <rFont val="宋体"/>
        <charset val="134"/>
      </rPr>
      <t>年</t>
    </r>
  </si>
  <si>
    <r>
      <rPr>
        <sz val="12"/>
        <rFont val="Times New Roman"/>
        <charset val="134"/>
      </rPr>
      <t>2016</t>
    </r>
    <r>
      <rPr>
        <sz val="12"/>
        <rFont val="宋体"/>
        <charset val="134"/>
      </rPr>
      <t>年</t>
    </r>
  </si>
  <si>
    <r>
      <rPr>
        <b/>
        <sz val="16"/>
        <rFont val="宋体"/>
        <charset val="134"/>
      </rPr>
      <t>广东省</t>
    </r>
    <r>
      <rPr>
        <b/>
        <sz val="16"/>
        <rFont val="Times New Roman"/>
        <charset val="134"/>
      </rPr>
      <t>21</t>
    </r>
    <r>
      <rPr>
        <b/>
        <sz val="16"/>
        <rFont val="宋体"/>
        <charset val="134"/>
      </rPr>
      <t>个地级市国民经济主要指标（</t>
    </r>
    <r>
      <rPr>
        <b/>
        <sz val="16"/>
        <rFont val="Times New Roman"/>
        <charset val="134"/>
      </rPr>
      <t>2012–2018</t>
    </r>
    <r>
      <rPr>
        <b/>
        <sz val="16"/>
        <rFont val="宋体"/>
        <charset val="134"/>
      </rPr>
      <t>年</t>
    </r>
    <r>
      <rPr>
        <b/>
        <sz val="16"/>
        <rFont val="Times New Roman"/>
        <charset val="134"/>
      </rPr>
      <t>)</t>
    </r>
    <r>
      <rPr>
        <b/>
        <sz val="16"/>
        <rFont val="宋体"/>
        <charset val="134"/>
      </rPr>
      <t>（续三）</t>
    </r>
  </si>
  <si>
    <r>
      <rPr>
        <sz val="12"/>
        <rFont val="宋体"/>
        <charset val="134"/>
      </rPr>
      <t>社会消费品零售总额（亿元）</t>
    </r>
  </si>
  <si>
    <r>
      <rPr>
        <sz val="10"/>
        <rFont val="Times New Roman"/>
        <charset val="134"/>
      </rPr>
      <t xml:space="preserve"> </t>
    </r>
    <r>
      <rPr>
        <sz val="10"/>
        <rFont val="宋体"/>
        <charset val="134"/>
      </rPr>
      <t>注：本表</t>
    </r>
    <r>
      <rPr>
        <sz val="10"/>
        <rFont val="Times New Roman"/>
        <charset val="134"/>
      </rPr>
      <t>2010-2013</t>
    </r>
    <r>
      <rPr>
        <sz val="10"/>
        <rFont val="宋体"/>
        <charset val="134"/>
      </rPr>
      <t>年数据根据广东省第三次全国经济普查资料进行了调整。</t>
    </r>
  </si>
  <si>
    <r>
      <rPr>
        <b/>
        <sz val="16"/>
        <rFont val="宋体"/>
        <charset val="134"/>
      </rPr>
      <t>广东省</t>
    </r>
    <r>
      <rPr>
        <b/>
        <sz val="16"/>
        <rFont val="Times New Roman"/>
        <charset val="134"/>
      </rPr>
      <t>21</t>
    </r>
    <r>
      <rPr>
        <b/>
        <sz val="16"/>
        <rFont val="宋体"/>
        <charset val="134"/>
      </rPr>
      <t>个地级市国民经济主要指标（</t>
    </r>
    <r>
      <rPr>
        <b/>
        <sz val="16"/>
        <rFont val="Times New Roman"/>
        <charset val="134"/>
      </rPr>
      <t>2012–2018</t>
    </r>
    <r>
      <rPr>
        <b/>
        <sz val="16"/>
        <rFont val="宋体"/>
        <charset val="134"/>
      </rPr>
      <t>年</t>
    </r>
    <r>
      <rPr>
        <b/>
        <sz val="16"/>
        <rFont val="Times New Roman"/>
        <charset val="134"/>
      </rPr>
      <t>)</t>
    </r>
    <r>
      <rPr>
        <b/>
        <sz val="16"/>
        <rFont val="宋体"/>
        <charset val="134"/>
      </rPr>
      <t>（续四）</t>
    </r>
  </si>
  <si>
    <r>
      <rPr>
        <sz val="12"/>
        <rFont val="宋体"/>
        <charset val="134"/>
      </rPr>
      <t>海关进口总额（亿美元）</t>
    </r>
  </si>
  <si>
    <r>
      <rPr>
        <b/>
        <sz val="16"/>
        <rFont val="宋体"/>
        <charset val="134"/>
      </rPr>
      <t>广东省</t>
    </r>
    <r>
      <rPr>
        <b/>
        <sz val="16"/>
        <rFont val="Times New Roman"/>
        <charset val="134"/>
      </rPr>
      <t>21</t>
    </r>
    <r>
      <rPr>
        <b/>
        <sz val="16"/>
        <rFont val="宋体"/>
        <charset val="134"/>
      </rPr>
      <t>个地级市国民经济主要指标（</t>
    </r>
    <r>
      <rPr>
        <b/>
        <sz val="16"/>
        <rFont val="Times New Roman"/>
        <charset val="134"/>
      </rPr>
      <t>2012–2018</t>
    </r>
    <r>
      <rPr>
        <b/>
        <sz val="16"/>
        <rFont val="宋体"/>
        <charset val="134"/>
      </rPr>
      <t>年</t>
    </r>
    <r>
      <rPr>
        <b/>
        <sz val="16"/>
        <rFont val="Times New Roman"/>
        <charset val="134"/>
      </rPr>
      <t>)</t>
    </r>
    <r>
      <rPr>
        <b/>
        <sz val="16"/>
        <rFont val="宋体"/>
        <charset val="134"/>
      </rPr>
      <t>（续五）</t>
    </r>
  </si>
  <si>
    <r>
      <rPr>
        <sz val="12"/>
        <rFont val="宋体"/>
        <charset val="134"/>
      </rPr>
      <t>海关出口总额（亿美元）</t>
    </r>
  </si>
  <si>
    <r>
      <rPr>
        <b/>
        <sz val="16"/>
        <rFont val="宋体"/>
        <charset val="134"/>
      </rPr>
      <t>广东省</t>
    </r>
    <r>
      <rPr>
        <b/>
        <sz val="16"/>
        <rFont val="Times New Roman"/>
        <charset val="134"/>
      </rPr>
      <t>21</t>
    </r>
    <r>
      <rPr>
        <b/>
        <sz val="16"/>
        <rFont val="宋体"/>
        <charset val="134"/>
      </rPr>
      <t>个地级市国民经济主要指标（</t>
    </r>
    <r>
      <rPr>
        <b/>
        <sz val="16"/>
        <rFont val="Times New Roman"/>
        <charset val="134"/>
      </rPr>
      <t>2017–2018</t>
    </r>
    <r>
      <rPr>
        <b/>
        <sz val="16"/>
        <rFont val="宋体"/>
        <charset val="134"/>
      </rPr>
      <t>年</t>
    </r>
    <r>
      <rPr>
        <b/>
        <sz val="16"/>
        <rFont val="Times New Roman"/>
        <charset val="134"/>
      </rPr>
      <t>)</t>
    </r>
    <r>
      <rPr>
        <b/>
        <sz val="16"/>
        <rFont val="宋体"/>
        <charset val="134"/>
      </rPr>
      <t>（续六）</t>
    </r>
  </si>
  <si>
    <r>
      <rPr>
        <sz val="12"/>
        <rFont val="宋体"/>
        <charset val="134"/>
      </rPr>
      <t>合同利用外商直接投资
（万元）</t>
    </r>
  </si>
  <si>
    <r>
      <rPr>
        <sz val="12"/>
        <rFont val="宋体"/>
        <charset val="134"/>
      </rPr>
      <t>实际利用外商直接投资
（万元）</t>
    </r>
  </si>
  <si>
    <r>
      <rPr>
        <sz val="12"/>
        <rFont val="宋体"/>
        <charset val="134"/>
      </rPr>
      <t>注：</t>
    </r>
    <r>
      <rPr>
        <sz val="12"/>
        <rFont val="Times New Roman"/>
        <charset val="134"/>
      </rPr>
      <t>2018</t>
    </r>
    <r>
      <rPr>
        <sz val="12"/>
        <rFont val="宋体"/>
        <charset val="134"/>
      </rPr>
      <t>年，商务厅未对外公布利用外资签订项目、合同外资额和实际利用外资数据。</t>
    </r>
  </si>
  <si>
    <r>
      <rPr>
        <b/>
        <sz val="16"/>
        <rFont val="宋体"/>
        <charset val="134"/>
      </rPr>
      <t>广东省</t>
    </r>
    <r>
      <rPr>
        <b/>
        <sz val="16"/>
        <rFont val="Times New Roman"/>
        <charset val="134"/>
      </rPr>
      <t>21</t>
    </r>
    <r>
      <rPr>
        <b/>
        <sz val="16"/>
        <rFont val="宋体"/>
        <charset val="134"/>
      </rPr>
      <t>个地级市国民经济主要指标（</t>
    </r>
    <r>
      <rPr>
        <b/>
        <sz val="16"/>
        <rFont val="Times New Roman"/>
        <charset val="134"/>
      </rPr>
      <t>2012–2018</t>
    </r>
    <r>
      <rPr>
        <b/>
        <sz val="16"/>
        <rFont val="宋体"/>
        <charset val="134"/>
      </rPr>
      <t>年</t>
    </r>
    <r>
      <rPr>
        <b/>
        <sz val="16"/>
        <rFont val="Times New Roman"/>
        <charset val="134"/>
      </rPr>
      <t>)</t>
    </r>
    <r>
      <rPr>
        <b/>
        <sz val="16"/>
        <rFont val="宋体"/>
        <charset val="134"/>
      </rPr>
      <t>（续七）</t>
    </r>
  </si>
  <si>
    <r>
      <rPr>
        <sz val="12"/>
        <rFont val="宋体"/>
        <charset val="134"/>
      </rPr>
      <t>公共财政预算收入（亿元）</t>
    </r>
  </si>
  <si>
    <r>
      <rPr>
        <b/>
        <sz val="16"/>
        <rFont val="宋体"/>
        <charset val="134"/>
      </rPr>
      <t>广东省</t>
    </r>
    <r>
      <rPr>
        <b/>
        <sz val="16"/>
        <rFont val="Times New Roman"/>
        <charset val="134"/>
      </rPr>
      <t>21</t>
    </r>
    <r>
      <rPr>
        <b/>
        <sz val="16"/>
        <rFont val="宋体"/>
        <charset val="134"/>
      </rPr>
      <t>个地级市国民经济主要指标（</t>
    </r>
    <r>
      <rPr>
        <b/>
        <sz val="16"/>
        <rFont val="Times New Roman"/>
        <charset val="134"/>
      </rPr>
      <t>2018</t>
    </r>
    <r>
      <rPr>
        <b/>
        <sz val="16"/>
        <rFont val="宋体"/>
        <charset val="134"/>
      </rPr>
      <t>年</t>
    </r>
    <r>
      <rPr>
        <b/>
        <sz val="16"/>
        <rFont val="Times New Roman"/>
        <charset val="134"/>
      </rPr>
      <t>)</t>
    </r>
    <r>
      <rPr>
        <b/>
        <sz val="16"/>
        <rFont val="宋体"/>
        <charset val="134"/>
      </rPr>
      <t>（续八）</t>
    </r>
  </si>
  <si>
    <r>
      <rPr>
        <sz val="12"/>
        <rFont val="宋体"/>
        <charset val="134"/>
      </rPr>
      <t>城镇非私营单位从业人员</t>
    </r>
  </si>
  <si>
    <r>
      <rPr>
        <sz val="12"/>
        <rFont val="宋体"/>
        <charset val="134"/>
      </rPr>
      <t>城镇非私营单位在岗职工</t>
    </r>
  </si>
  <si>
    <r>
      <rPr>
        <sz val="12"/>
        <rFont val="宋体"/>
        <charset val="134"/>
      </rPr>
      <t>工资总额（亿元）</t>
    </r>
  </si>
  <si>
    <r>
      <rPr>
        <sz val="12"/>
        <rFont val="宋体"/>
        <charset val="134"/>
      </rPr>
      <t>平均工资（元）</t>
    </r>
  </si>
</sst>
</file>

<file path=xl/styles.xml><?xml version="1.0" encoding="utf-8"?>
<styleSheet xmlns="http://schemas.openxmlformats.org/spreadsheetml/2006/main">
  <numFmts count="1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00"/>
    <numFmt numFmtId="177" formatCode="0.0"/>
    <numFmt numFmtId="178" formatCode="0.0_)"/>
    <numFmt numFmtId="179" formatCode="General_)"/>
    <numFmt numFmtId="180" formatCode="0.0_ "/>
    <numFmt numFmtId="181" formatCode="0.00_)"/>
    <numFmt numFmtId="182" formatCode="0.0_);\(0.0\)"/>
    <numFmt numFmtId="183" formatCode="0_);[Red]\(0\)"/>
    <numFmt numFmtId="184" formatCode="0.00_);[Red]\(0.00\)"/>
    <numFmt numFmtId="185" formatCode="0.00_ "/>
    <numFmt numFmtId="186" formatCode="0_ "/>
    <numFmt numFmtId="187" formatCode="0.0_);[Red]\(0.0\)"/>
  </numFmts>
  <fonts count="53">
    <font>
      <sz val="12"/>
      <name val="宋体"/>
      <charset val="134"/>
    </font>
    <font>
      <sz val="12"/>
      <name val="Times New Roman"/>
      <charset val="134"/>
    </font>
    <font>
      <b/>
      <sz val="16"/>
      <name val="Times New Roman"/>
      <charset val="134"/>
    </font>
    <font>
      <b/>
      <sz val="12"/>
      <name val="Times New Roman"/>
      <charset val="134"/>
    </font>
    <font>
      <sz val="10.5"/>
      <name val="Times New Roman"/>
      <charset val="134"/>
    </font>
    <font>
      <sz val="10"/>
      <color indexed="10"/>
      <name val="Times New Roman"/>
      <charset val="134"/>
    </font>
    <font>
      <sz val="10.5"/>
      <color indexed="8"/>
      <name val="Times New Roman"/>
      <charset val="134"/>
    </font>
    <font>
      <sz val="10"/>
      <name val="Times New Roman"/>
      <charset val="134"/>
    </font>
    <font>
      <sz val="16"/>
      <name val="Times New Roman"/>
      <charset val="134"/>
    </font>
    <font>
      <b/>
      <sz val="10"/>
      <name val="Times New Roman"/>
      <charset val="134"/>
    </font>
    <font>
      <sz val="10"/>
      <color indexed="8"/>
      <name val="Times New Roman"/>
      <charset val="134"/>
    </font>
    <font>
      <b/>
      <sz val="10.5"/>
      <name val="Times New Roman"/>
      <charset val="134"/>
    </font>
    <font>
      <sz val="11"/>
      <color indexed="8"/>
      <name val="Times New Roman"/>
      <charset val="134"/>
    </font>
    <font>
      <sz val="9"/>
      <name val="Times New Roman"/>
      <charset val="134"/>
    </font>
    <font>
      <b/>
      <sz val="10.5"/>
      <color indexed="8"/>
      <name val="Times New Roman"/>
      <charset val="134"/>
    </font>
    <font>
      <sz val="12"/>
      <color indexed="10"/>
      <name val="Times New Roman"/>
      <charset val="134"/>
    </font>
    <font>
      <b/>
      <sz val="11"/>
      <name val="Times New Roman"/>
      <charset val="134"/>
    </font>
    <font>
      <sz val="12"/>
      <color indexed="17"/>
      <name val="Times New Roman"/>
      <charset val="134"/>
    </font>
    <font>
      <sz val="10.5"/>
      <color indexed="10"/>
      <name val="Times New Roman"/>
      <charset val="134"/>
    </font>
    <font>
      <sz val="11"/>
      <color theme="1"/>
      <name val="宋体"/>
      <charset val="134"/>
      <scheme val="minor"/>
    </font>
    <font>
      <sz val="11"/>
      <color theme="1"/>
      <name val="宋体"/>
      <charset val="0"/>
      <scheme val="minor"/>
    </font>
    <font>
      <b/>
      <sz val="11"/>
      <color theme="1"/>
      <name val="宋体"/>
      <charset val="0"/>
      <scheme val="minor"/>
    </font>
    <font>
      <b/>
      <sz val="13"/>
      <color theme="3"/>
      <name val="宋体"/>
      <charset val="134"/>
      <scheme val="minor"/>
    </font>
    <font>
      <sz val="10"/>
      <name val="Courier"/>
      <charset val="134"/>
    </font>
    <font>
      <sz val="11"/>
      <color indexed="8"/>
      <name val="宋体"/>
      <charset val="134"/>
    </font>
    <font>
      <sz val="11"/>
      <color rgb="FF3F3F76"/>
      <name val="宋体"/>
      <charset val="0"/>
      <scheme val="minor"/>
    </font>
    <font>
      <sz val="11"/>
      <color rgb="FFFA7D00"/>
      <name val="宋体"/>
      <charset val="0"/>
      <scheme val="minor"/>
    </font>
    <font>
      <b/>
      <sz val="15"/>
      <color theme="3"/>
      <name val="宋体"/>
      <charset val="134"/>
      <scheme val="minor"/>
    </font>
    <font>
      <sz val="11"/>
      <color rgb="FF9C0006"/>
      <name val="宋体"/>
      <charset val="0"/>
      <scheme val="minor"/>
    </font>
    <font>
      <sz val="11"/>
      <color rgb="FFFF0000"/>
      <name val="宋体"/>
      <charset val="0"/>
      <scheme val="minor"/>
    </font>
    <font>
      <sz val="10"/>
      <name val="Arial"/>
      <charset val="134"/>
    </font>
    <font>
      <sz val="11"/>
      <color theme="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006100"/>
      <name val="宋体"/>
      <charset val="0"/>
      <scheme val="minor"/>
    </font>
    <font>
      <b/>
      <sz val="16"/>
      <name val="宋体"/>
      <charset val="134"/>
    </font>
    <font>
      <sz val="12"/>
      <name val="宋体"/>
      <charset val="134"/>
    </font>
    <font>
      <sz val="10.5"/>
      <name val="宋体"/>
      <charset val="134"/>
    </font>
    <font>
      <sz val="10"/>
      <name val="宋体"/>
      <charset val="134"/>
    </font>
    <font>
      <sz val="16"/>
      <name val="宋体"/>
      <charset val="134"/>
    </font>
    <font>
      <sz val="10.5"/>
      <color indexed="8"/>
      <name val="宋体"/>
      <charset val="134"/>
    </font>
    <font>
      <sz val="10"/>
      <color indexed="8"/>
      <name val="宋体"/>
      <charset val="134"/>
    </font>
    <font>
      <b/>
      <sz val="10.5"/>
      <name val="宋体"/>
      <charset val="134"/>
    </font>
    <font>
      <b/>
      <sz val="10.5"/>
      <color indexed="8"/>
      <name val="宋体"/>
      <charset val="134"/>
    </font>
    <font>
      <sz val="9"/>
      <name val="宋体"/>
      <charset val="134"/>
    </font>
    <font>
      <sz val="11"/>
      <color indexed="8"/>
      <name val="宋体"/>
      <charset val="134"/>
    </font>
  </fonts>
  <fills count="3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8"/>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right/>
      <top/>
      <bottom style="thin">
        <color indexed="8"/>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61">
    <xf numFmtId="0" fontId="0" fillId="0" borderId="0"/>
    <xf numFmtId="42" fontId="19" fillId="0" borderId="0" applyFont="0" applyFill="0" applyBorder="0" applyAlignment="0" applyProtection="0">
      <alignment vertical="center"/>
    </xf>
    <xf numFmtId="0" fontId="20" fillId="11" borderId="0" applyNumberFormat="0" applyBorder="0" applyAlignment="0" applyProtection="0">
      <alignment vertical="center"/>
    </xf>
    <xf numFmtId="0" fontId="25" fillId="9" borderId="20"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0" fillId="0" borderId="0"/>
    <xf numFmtId="0" fontId="20" fillId="7" borderId="0" applyNumberFormat="0" applyBorder="0" applyAlignment="0" applyProtection="0">
      <alignment vertical="center"/>
    </xf>
    <xf numFmtId="0" fontId="28" fillId="13" borderId="0" applyNumberFormat="0" applyBorder="0" applyAlignment="0" applyProtection="0">
      <alignment vertical="center"/>
    </xf>
    <xf numFmtId="43" fontId="19" fillId="0" borderId="0" applyFont="0" applyFill="0" applyBorder="0" applyAlignment="0" applyProtection="0">
      <alignment vertical="center"/>
    </xf>
    <xf numFmtId="0" fontId="31" fillId="15" borderId="0" applyNumberFormat="0" applyBorder="0" applyAlignment="0" applyProtection="0">
      <alignment vertical="center"/>
    </xf>
    <xf numFmtId="0" fontId="33" fillId="0" borderId="0" applyNumberFormat="0" applyFill="0" applyBorder="0" applyAlignment="0" applyProtection="0">
      <alignment vertical="center"/>
    </xf>
    <xf numFmtId="9" fontId="19" fillId="0" borderId="0" applyFont="0" applyFill="0" applyBorder="0" applyAlignment="0" applyProtection="0">
      <alignment vertical="center"/>
    </xf>
    <xf numFmtId="0" fontId="34" fillId="0" borderId="0" applyNumberFormat="0" applyFill="0" applyBorder="0" applyAlignment="0" applyProtection="0">
      <alignment vertical="center"/>
    </xf>
    <xf numFmtId="0" fontId="19" fillId="5" borderId="17" applyNumberFormat="0" applyFont="0" applyAlignment="0" applyProtection="0">
      <alignment vertical="center"/>
    </xf>
    <xf numFmtId="0" fontId="31" fillId="17" borderId="0" applyNumberFormat="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7" fillId="0" borderId="0" applyNumberFormat="0" applyFill="0" applyBorder="0" applyAlignment="0" applyProtection="0">
      <alignment vertical="center"/>
    </xf>
    <xf numFmtId="181" fontId="23" fillId="0" borderId="0"/>
    <xf numFmtId="0" fontId="39" fillId="0" borderId="0" applyNumberFormat="0" applyFill="0" applyBorder="0" applyAlignment="0" applyProtection="0">
      <alignment vertical="center"/>
    </xf>
    <xf numFmtId="0" fontId="0" fillId="0" borderId="0"/>
    <xf numFmtId="0" fontId="27" fillId="0" borderId="19" applyNumberFormat="0" applyFill="0" applyAlignment="0" applyProtection="0">
      <alignment vertical="center"/>
    </xf>
    <xf numFmtId="0" fontId="22" fillId="0" borderId="19" applyNumberFormat="0" applyFill="0" applyAlignment="0" applyProtection="0">
      <alignment vertical="center"/>
    </xf>
    <xf numFmtId="0" fontId="31" fillId="24" borderId="0" applyNumberFormat="0" applyBorder="0" applyAlignment="0" applyProtection="0">
      <alignment vertical="center"/>
    </xf>
    <xf numFmtId="0" fontId="32" fillId="0" borderId="22" applyNumberFormat="0" applyFill="0" applyAlignment="0" applyProtection="0">
      <alignment vertical="center"/>
    </xf>
    <xf numFmtId="0" fontId="31" fillId="21" borderId="0" applyNumberFormat="0" applyBorder="0" applyAlignment="0" applyProtection="0">
      <alignment vertical="center"/>
    </xf>
    <xf numFmtId="0" fontId="40" fillId="20" borderId="24" applyNumberFormat="0" applyAlignment="0" applyProtection="0">
      <alignment vertical="center"/>
    </xf>
    <xf numFmtId="0" fontId="36" fillId="20" borderId="20" applyNumberFormat="0" applyAlignment="0" applyProtection="0">
      <alignment vertical="center"/>
    </xf>
    <xf numFmtId="0" fontId="38" fillId="23" borderId="23" applyNumberFormat="0" applyAlignment="0" applyProtection="0">
      <alignment vertical="center"/>
    </xf>
    <xf numFmtId="0" fontId="20" fillId="26" borderId="0" applyNumberFormat="0" applyBorder="0" applyAlignment="0" applyProtection="0">
      <alignment vertical="center"/>
    </xf>
    <xf numFmtId="0" fontId="31" fillId="27" borderId="0" applyNumberFormat="0" applyBorder="0" applyAlignment="0" applyProtection="0">
      <alignment vertical="center"/>
    </xf>
    <xf numFmtId="0" fontId="26" fillId="0" borderId="21" applyNumberFormat="0" applyFill="0" applyAlignment="0" applyProtection="0">
      <alignment vertical="center"/>
    </xf>
    <xf numFmtId="0" fontId="21" fillId="0" borderId="18" applyNumberFormat="0" applyFill="0" applyAlignment="0" applyProtection="0">
      <alignment vertical="center"/>
    </xf>
    <xf numFmtId="0" fontId="41" fillId="29" borderId="0" applyNumberFormat="0" applyBorder="0" applyAlignment="0" applyProtection="0">
      <alignment vertical="center"/>
    </xf>
    <xf numFmtId="0" fontId="35" fillId="16" borderId="0" applyNumberFormat="0" applyBorder="0" applyAlignment="0" applyProtection="0">
      <alignment vertical="center"/>
    </xf>
    <xf numFmtId="0" fontId="20" fillId="10" borderId="0" applyNumberFormat="0" applyBorder="0" applyAlignment="0" applyProtection="0">
      <alignment vertical="center"/>
    </xf>
    <xf numFmtId="0" fontId="31" fillId="31" borderId="0" applyNumberFormat="0" applyBorder="0" applyAlignment="0" applyProtection="0">
      <alignment vertical="center"/>
    </xf>
    <xf numFmtId="0" fontId="20" fillId="32" borderId="0" applyNumberFormat="0" applyBorder="0" applyAlignment="0" applyProtection="0">
      <alignment vertical="center"/>
    </xf>
    <xf numFmtId="0" fontId="20" fillId="33" borderId="0" applyNumberFormat="0" applyBorder="0" applyAlignment="0" applyProtection="0">
      <alignment vertical="center"/>
    </xf>
    <xf numFmtId="0" fontId="20" fillId="28" borderId="0" applyNumberFormat="0" applyBorder="0" applyAlignment="0" applyProtection="0">
      <alignment vertical="center"/>
    </xf>
    <xf numFmtId="0" fontId="20" fillId="12" borderId="0" applyNumberFormat="0" applyBorder="0" applyAlignment="0" applyProtection="0">
      <alignment vertical="center"/>
    </xf>
    <xf numFmtId="0" fontId="31" fillId="30" borderId="0" applyNumberFormat="0" applyBorder="0" applyAlignment="0" applyProtection="0">
      <alignment vertical="center"/>
    </xf>
    <xf numFmtId="0" fontId="31" fillId="19" borderId="0" applyNumberFormat="0" applyBorder="0" applyAlignment="0" applyProtection="0">
      <alignment vertical="center"/>
    </xf>
    <xf numFmtId="0" fontId="20" fillId="8" borderId="0" applyNumberFormat="0" applyBorder="0" applyAlignment="0" applyProtection="0">
      <alignment vertical="center"/>
    </xf>
    <xf numFmtId="0" fontId="20" fillId="25" borderId="0" applyNumberFormat="0" applyBorder="0" applyAlignment="0" applyProtection="0">
      <alignment vertical="center"/>
    </xf>
    <xf numFmtId="0" fontId="31" fillId="22" borderId="0" applyNumberFormat="0" applyBorder="0" applyAlignment="0" applyProtection="0">
      <alignment vertical="center"/>
    </xf>
    <xf numFmtId="0" fontId="20" fillId="6" borderId="0" applyNumberFormat="0" applyBorder="0" applyAlignment="0" applyProtection="0">
      <alignment vertical="center"/>
    </xf>
    <xf numFmtId="0" fontId="31" fillId="14" borderId="0" applyNumberFormat="0" applyBorder="0" applyAlignment="0" applyProtection="0">
      <alignment vertical="center"/>
    </xf>
    <xf numFmtId="0" fontId="31" fillId="18" borderId="0" applyNumberFormat="0" applyBorder="0" applyAlignment="0" applyProtection="0">
      <alignment vertical="center"/>
    </xf>
    <xf numFmtId="0" fontId="20" fillId="34" borderId="0" applyNumberFormat="0" applyBorder="0" applyAlignment="0" applyProtection="0">
      <alignment vertical="center"/>
    </xf>
    <xf numFmtId="0" fontId="31" fillId="35" borderId="0" applyNumberFormat="0" applyBorder="0" applyAlignment="0" applyProtection="0">
      <alignment vertical="center"/>
    </xf>
    <xf numFmtId="0" fontId="0" fillId="0" borderId="0"/>
    <xf numFmtId="179" fontId="23" fillId="0" borderId="0"/>
    <xf numFmtId="0" fontId="0" fillId="0" borderId="0"/>
    <xf numFmtId="0" fontId="24" fillId="0" borderId="0">
      <alignment vertical="center"/>
    </xf>
    <xf numFmtId="0" fontId="0" fillId="0" borderId="0">
      <alignment vertical="center"/>
    </xf>
    <xf numFmtId="0" fontId="0" fillId="0" borderId="0"/>
    <xf numFmtId="0" fontId="0" fillId="0" borderId="0"/>
    <xf numFmtId="0" fontId="0" fillId="0" borderId="0">
      <alignment vertical="center"/>
    </xf>
    <xf numFmtId="0" fontId="30" fillId="0" borderId="0"/>
  </cellStyleXfs>
  <cellXfs count="311">
    <xf numFmtId="0" fontId="0" fillId="0" borderId="0" xfId="0"/>
    <xf numFmtId="0" fontId="1" fillId="0" borderId="0" xfId="0" applyFont="1" applyAlignment="1">
      <alignment vertical="center"/>
    </xf>
    <xf numFmtId="177" fontId="1" fillId="0" borderId="0" xfId="0" applyNumberFormat="1" applyFont="1" applyAlignment="1">
      <alignment vertical="center"/>
    </xf>
    <xf numFmtId="0" fontId="1" fillId="0" borderId="0" xfId="0" applyFont="1" applyBorder="1" applyAlignment="1">
      <alignment vertical="center"/>
    </xf>
    <xf numFmtId="0" fontId="2" fillId="2" borderId="0" xfId="0" applyNumberFormat="1" applyFont="1" applyFill="1" applyBorder="1" applyAlignment="1">
      <alignment horizontal="center" vertical="center"/>
    </xf>
    <xf numFmtId="0" fontId="3" fillId="2"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0" fontId="1" fillId="2" borderId="0" xfId="0" applyFont="1" applyFill="1" applyBorder="1" applyAlignment="1">
      <alignment vertical="center"/>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183" fontId="1" fillId="3" borderId="5" xfId="0" applyNumberFormat="1" applyFont="1" applyFill="1" applyBorder="1" applyAlignment="1">
      <alignment horizontal="center" vertical="center" wrapText="1"/>
    </xf>
    <xf numFmtId="177" fontId="1" fillId="3" borderId="5" xfId="0" applyNumberFormat="1" applyFont="1" applyFill="1" applyBorder="1" applyAlignment="1">
      <alignment horizontal="center" vertical="center" wrapText="1"/>
    </xf>
    <xf numFmtId="0" fontId="1" fillId="3" borderId="5" xfId="0" applyFont="1" applyFill="1" applyBorder="1" applyAlignment="1">
      <alignment horizontal="center" vertical="center" wrapText="1"/>
    </xf>
    <xf numFmtId="177" fontId="1" fillId="3" borderId="6" xfId="0" applyNumberFormat="1" applyFont="1" applyFill="1" applyBorder="1" applyAlignment="1">
      <alignment horizontal="center" vertical="center" wrapText="1"/>
    </xf>
    <xf numFmtId="0" fontId="4" fillId="3" borderId="0" xfId="0" applyFont="1" applyFill="1" applyBorder="1" applyAlignment="1">
      <alignment horizontal="center" vertical="center" wrapText="1"/>
    </xf>
    <xf numFmtId="185" fontId="4" fillId="2" borderId="0" xfId="57" applyNumberFormat="1" applyFont="1" applyFill="1" applyBorder="1" applyAlignment="1">
      <alignment horizontal="right" vertical="center"/>
    </xf>
    <xf numFmtId="186" fontId="4" fillId="2" borderId="0" xfId="57" applyNumberFormat="1" applyFont="1" applyFill="1" applyBorder="1" applyAlignment="1">
      <alignment horizontal="right" vertical="center"/>
    </xf>
    <xf numFmtId="186" fontId="4" fillId="2" borderId="4" xfId="57" applyNumberFormat="1" applyFont="1" applyFill="1" applyBorder="1" applyAlignment="1">
      <alignment horizontal="right" vertical="center"/>
    </xf>
    <xf numFmtId="186" fontId="4" fillId="2" borderId="0" xfId="59" applyNumberFormat="1" applyFont="1" applyFill="1" applyBorder="1" applyAlignment="1">
      <alignment vertical="center"/>
    </xf>
    <xf numFmtId="0" fontId="4" fillId="3" borderId="1" xfId="0" applyFont="1" applyFill="1" applyBorder="1" applyAlignment="1">
      <alignment horizontal="center" vertical="center" wrapText="1"/>
    </xf>
    <xf numFmtId="185" fontId="4" fillId="2" borderId="1" xfId="57" applyNumberFormat="1" applyFont="1" applyFill="1" applyBorder="1" applyAlignment="1">
      <alignment horizontal="right" vertical="center"/>
    </xf>
    <xf numFmtId="186" fontId="4" fillId="2" borderId="1" xfId="59" applyNumberFormat="1"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horizontal="right" vertical="center"/>
    </xf>
    <xf numFmtId="0" fontId="2" fillId="2" borderId="0" xfId="0" applyNumberFormat="1" applyFont="1" applyFill="1" applyAlignment="1">
      <alignment horizontal="center" vertical="center"/>
    </xf>
    <xf numFmtId="0" fontId="1" fillId="2" borderId="0" xfId="0" applyNumberFormat="1" applyFont="1" applyFill="1" applyBorder="1" applyAlignment="1">
      <alignment horizontal="center" vertical="center"/>
    </xf>
    <xf numFmtId="0" fontId="1" fillId="2" borderId="0" xfId="0" applyFont="1" applyFill="1" applyAlignment="1">
      <alignment vertical="center"/>
    </xf>
    <xf numFmtId="0" fontId="1" fillId="3" borderId="6" xfId="0" applyNumberFormat="1" applyFont="1" applyFill="1" applyBorder="1" applyAlignment="1">
      <alignment horizontal="center" vertical="center" wrapText="1"/>
    </xf>
    <xf numFmtId="0" fontId="1" fillId="3" borderId="7"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185" fontId="4" fillId="2" borderId="4" xfId="0" applyNumberFormat="1" applyFont="1" applyFill="1" applyBorder="1" applyAlignment="1">
      <alignment vertical="center"/>
    </xf>
    <xf numFmtId="185" fontId="4" fillId="2" borderId="0" xfId="0" applyNumberFormat="1" applyFont="1" applyFill="1" applyBorder="1" applyAlignment="1">
      <alignment vertical="center"/>
    </xf>
    <xf numFmtId="185" fontId="4" fillId="2" borderId="4" xfId="19" applyNumberFormat="1" applyFont="1" applyFill="1" applyBorder="1" applyAlignment="1">
      <alignment horizontal="right" vertical="center"/>
    </xf>
    <xf numFmtId="185" fontId="4" fillId="2" borderId="0" xfId="0" applyNumberFormat="1" applyFont="1" applyFill="1" applyBorder="1" applyAlignment="1">
      <alignment horizontal="right" vertical="center"/>
    </xf>
    <xf numFmtId="185" fontId="4" fillId="2" borderId="0" xfId="58" applyNumberFormat="1" applyFont="1" applyFill="1" applyBorder="1" applyAlignment="1">
      <alignment horizontal="right" vertical="center"/>
    </xf>
    <xf numFmtId="185" fontId="4" fillId="2" borderId="1" xfId="0" applyNumberFormat="1" applyFont="1" applyFill="1" applyBorder="1" applyAlignment="1">
      <alignment vertical="center"/>
    </xf>
    <xf numFmtId="185" fontId="4" fillId="2" borderId="1" xfId="0" applyNumberFormat="1" applyFont="1" applyFill="1" applyBorder="1" applyAlignment="1">
      <alignment horizontal="right" vertical="center"/>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86" fontId="4" fillId="2" borderId="4" xfId="0" applyNumberFormat="1" applyFont="1" applyFill="1" applyBorder="1" applyAlignment="1">
      <alignment vertical="center"/>
    </xf>
    <xf numFmtId="186" fontId="4" fillId="2" borderId="0" xfId="19" applyNumberFormat="1" applyFont="1" applyFill="1" applyBorder="1" applyAlignment="1">
      <alignment horizontal="right" vertical="center"/>
    </xf>
    <xf numFmtId="186" fontId="4" fillId="2" borderId="0" xfId="53" applyNumberFormat="1" applyFont="1" applyFill="1" applyBorder="1" applyAlignment="1">
      <alignment horizontal="right" vertical="center"/>
    </xf>
    <xf numFmtId="186" fontId="4" fillId="2" borderId="1" xfId="19" applyNumberFormat="1" applyFont="1" applyFill="1" applyBorder="1" applyAlignment="1">
      <alignment horizontal="right" vertical="center"/>
    </xf>
    <xf numFmtId="185" fontId="4" fillId="2" borderId="0" xfId="19" applyNumberFormat="1" applyFont="1" applyFill="1" applyBorder="1" applyAlignment="1">
      <alignment horizontal="right" vertical="center"/>
    </xf>
    <xf numFmtId="185" fontId="4" fillId="2" borderId="0" xfId="53" applyNumberFormat="1" applyFont="1" applyFill="1" applyBorder="1" applyAlignment="1">
      <alignment horizontal="right" vertical="center"/>
    </xf>
    <xf numFmtId="185" fontId="4" fillId="2" borderId="1" xfId="19" applyNumberFormat="1" applyFont="1" applyFill="1" applyBorder="1" applyAlignment="1">
      <alignment horizontal="right" vertical="center"/>
    </xf>
    <xf numFmtId="185" fontId="4" fillId="4" borderId="4" xfId="19" applyNumberFormat="1" applyFont="1" applyFill="1" applyBorder="1" applyAlignment="1">
      <alignment horizontal="right" vertical="center"/>
    </xf>
    <xf numFmtId="185" fontId="4" fillId="4" borderId="0" xfId="0" applyNumberFormat="1" applyFont="1" applyFill="1" applyAlignment="1">
      <alignment vertical="center"/>
    </xf>
    <xf numFmtId="185" fontId="4" fillId="4" borderId="0" xfId="0" applyNumberFormat="1" applyFont="1" applyFill="1" applyBorder="1" applyAlignment="1">
      <alignment horizontal="right" vertical="center"/>
    </xf>
    <xf numFmtId="185" fontId="4" fillId="0" borderId="0" xfId="0" applyNumberFormat="1" applyFont="1" applyFill="1" applyBorder="1" applyAlignment="1">
      <alignment vertical="center"/>
    </xf>
    <xf numFmtId="185" fontId="4" fillId="0" borderId="0" xfId="0" applyNumberFormat="1" applyFont="1" applyFill="1" applyBorder="1" applyAlignment="1">
      <alignment horizontal="right" vertical="center"/>
    </xf>
    <xf numFmtId="185" fontId="4" fillId="4" borderId="1" xfId="0" applyNumberFormat="1" applyFont="1" applyFill="1" applyBorder="1" applyAlignment="1">
      <alignment horizontal="right" vertical="center"/>
    </xf>
    <xf numFmtId="185" fontId="4" fillId="4" borderId="1" xfId="0" applyNumberFormat="1" applyFont="1" applyFill="1" applyBorder="1" applyAlignment="1">
      <alignment vertical="center"/>
    </xf>
    <xf numFmtId="0" fontId="5" fillId="0" borderId="0" xfId="0" applyFont="1" applyAlignment="1">
      <alignment vertical="center"/>
    </xf>
    <xf numFmtId="185" fontId="6" fillId="2" borderId="0" xfId="0" applyNumberFormat="1" applyFont="1" applyFill="1" applyBorder="1" applyAlignment="1">
      <alignment vertical="center"/>
    </xf>
    <xf numFmtId="185" fontId="6" fillId="2" borderId="0" xfId="0" applyNumberFormat="1" applyFont="1" applyFill="1" applyBorder="1" applyAlignment="1">
      <alignment horizontal="right" vertical="center"/>
    </xf>
    <xf numFmtId="0" fontId="7" fillId="0" borderId="0" xfId="0" applyFont="1" applyAlignment="1">
      <alignment vertical="center"/>
    </xf>
    <xf numFmtId="177" fontId="7" fillId="0" borderId="0" xfId="0" applyNumberFormat="1" applyFont="1" applyAlignment="1">
      <alignment vertical="center"/>
    </xf>
    <xf numFmtId="0" fontId="7" fillId="0" borderId="0" xfId="0" applyFont="1" applyAlignment="1">
      <alignment horizontal="right" vertical="center"/>
    </xf>
    <xf numFmtId="0" fontId="7" fillId="0" borderId="0" xfId="0" applyFont="1" applyBorder="1" applyAlignment="1">
      <alignment horizontal="right" vertical="center"/>
    </xf>
    <xf numFmtId="0" fontId="5" fillId="0" borderId="0" xfId="0" applyFont="1" applyBorder="1" applyAlignment="1">
      <alignment horizontal="right" vertical="center"/>
    </xf>
    <xf numFmtId="0" fontId="1" fillId="3" borderId="10" xfId="0" applyFont="1" applyFill="1" applyBorder="1" applyAlignment="1">
      <alignment horizontal="center" vertical="center" wrapText="1"/>
    </xf>
    <xf numFmtId="183" fontId="1" fillId="3" borderId="11" xfId="0" applyNumberFormat="1" applyFont="1" applyFill="1" applyBorder="1" applyAlignment="1">
      <alignment horizontal="center" vertical="center" wrapText="1"/>
    </xf>
    <xf numFmtId="177" fontId="1" fillId="3" borderId="11" xfId="0" applyNumberFormat="1" applyFont="1" applyFill="1" applyBorder="1" applyAlignment="1">
      <alignment horizontal="center" vertical="center" wrapText="1"/>
    </xf>
    <xf numFmtId="0" fontId="1" fillId="3" borderId="11" xfId="0" applyFont="1" applyFill="1" applyBorder="1" applyAlignment="1">
      <alignment horizontal="center" vertical="center" wrapText="1"/>
    </xf>
    <xf numFmtId="177" fontId="1" fillId="3" borderId="3" xfId="0" applyNumberFormat="1" applyFont="1" applyFill="1" applyBorder="1" applyAlignment="1">
      <alignment horizontal="center" vertical="center" wrapText="1"/>
    </xf>
    <xf numFmtId="0" fontId="4" fillId="3" borderId="4" xfId="0" applyFont="1" applyFill="1" applyBorder="1" applyAlignment="1">
      <alignment horizontal="center" vertical="center" wrapText="1"/>
    </xf>
    <xf numFmtId="183" fontId="4" fillId="2" borderId="4" xfId="0" applyNumberFormat="1" applyFont="1" applyFill="1" applyBorder="1" applyAlignment="1">
      <alignment vertical="center"/>
    </xf>
    <xf numFmtId="187" fontId="4" fillId="2" borderId="4" xfId="0" applyNumberFormat="1" applyFont="1" applyFill="1" applyBorder="1" applyAlignment="1">
      <alignment vertical="center"/>
    </xf>
    <xf numFmtId="180" fontId="4" fillId="2" borderId="4" xfId="0" applyNumberFormat="1" applyFont="1" applyFill="1" applyBorder="1" applyAlignment="1">
      <alignment vertical="center"/>
    </xf>
    <xf numFmtId="183" fontId="4" fillId="2" borderId="0" xfId="0" applyNumberFormat="1" applyFont="1" applyFill="1" applyAlignment="1">
      <alignment vertical="center"/>
    </xf>
    <xf numFmtId="187" fontId="4" fillId="2" borderId="0" xfId="0" applyNumberFormat="1" applyFont="1" applyFill="1" applyBorder="1" applyAlignment="1">
      <alignment vertical="center"/>
    </xf>
    <xf numFmtId="180" fontId="4" fillId="2" borderId="0" xfId="0" applyNumberFormat="1" applyFont="1" applyFill="1" applyBorder="1" applyAlignment="1">
      <alignment vertical="center"/>
    </xf>
    <xf numFmtId="183" fontId="4" fillId="2" borderId="0" xfId="0" applyNumberFormat="1" applyFont="1" applyFill="1" applyBorder="1" applyAlignment="1">
      <alignment vertical="center"/>
    </xf>
    <xf numFmtId="183" fontId="4" fillId="2" borderId="1" xfId="0" applyNumberFormat="1" applyFont="1" applyFill="1" applyBorder="1" applyAlignment="1">
      <alignment vertical="center"/>
    </xf>
    <xf numFmtId="187" fontId="4" fillId="2" borderId="1" xfId="0" applyNumberFormat="1" applyFont="1" applyFill="1" applyBorder="1" applyAlignment="1">
      <alignment vertical="center"/>
    </xf>
    <xf numFmtId="183" fontId="1" fillId="3" borderId="8" xfId="0" applyNumberFormat="1" applyFont="1" applyFill="1" applyBorder="1" applyAlignment="1">
      <alignment horizontal="center" vertical="center" wrapText="1"/>
    </xf>
    <xf numFmtId="177" fontId="4" fillId="3" borderId="5" xfId="0" applyNumberFormat="1" applyFont="1" applyFill="1" applyBorder="1" applyAlignment="1">
      <alignment horizontal="center" vertical="center" wrapText="1"/>
    </xf>
    <xf numFmtId="2" fontId="4" fillId="2" borderId="0" xfId="0" applyNumberFormat="1" applyFont="1" applyFill="1" applyBorder="1" applyAlignment="1">
      <alignment horizontal="right" vertical="center"/>
    </xf>
    <xf numFmtId="2" fontId="4" fillId="2" borderId="0" xfId="0" applyNumberFormat="1" applyFont="1" applyFill="1" applyBorder="1" applyAlignment="1" applyProtection="1">
      <alignment horizontal="right" vertical="center"/>
    </xf>
    <xf numFmtId="177" fontId="4" fillId="2" borderId="0"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2" fontId="4" fillId="2" borderId="1" xfId="0" applyNumberFormat="1" applyFont="1" applyFill="1" applyBorder="1" applyAlignment="1" applyProtection="1">
      <alignment horizontal="right" vertical="center"/>
    </xf>
    <xf numFmtId="177" fontId="4" fillId="2" borderId="1" xfId="0" applyNumberFormat="1" applyFont="1" applyFill="1" applyBorder="1" applyAlignment="1">
      <alignment horizontal="right" vertical="center"/>
    </xf>
    <xf numFmtId="0" fontId="4" fillId="2" borderId="4" xfId="0" applyNumberFormat="1" applyFont="1" applyFill="1" applyBorder="1" applyAlignment="1">
      <alignment horizontal="justify" vertical="center" wrapText="1"/>
    </xf>
    <xf numFmtId="177" fontId="4" fillId="3" borderId="6" xfId="0" applyNumberFormat="1" applyFont="1" applyFill="1" applyBorder="1" applyAlignment="1">
      <alignment horizontal="center" vertical="center" wrapText="1"/>
    </xf>
    <xf numFmtId="177" fontId="4" fillId="2" borderId="0" xfId="0" applyNumberFormat="1" applyFont="1" applyFill="1" applyBorder="1" applyAlignment="1" applyProtection="1">
      <alignment horizontal="right" vertical="center"/>
    </xf>
    <xf numFmtId="177" fontId="4" fillId="2" borderId="1" xfId="0" applyNumberFormat="1" applyFont="1" applyFill="1" applyBorder="1" applyAlignment="1" applyProtection="1">
      <alignment horizontal="right" vertical="center"/>
    </xf>
    <xf numFmtId="0" fontId="1" fillId="0" borderId="0" xfId="21" applyFont="1" applyFill="1"/>
    <xf numFmtId="0" fontId="7" fillId="0" borderId="0" xfId="0" applyFont="1"/>
    <xf numFmtId="0" fontId="1" fillId="0" borderId="0" xfId="0" applyFont="1"/>
    <xf numFmtId="0" fontId="1" fillId="0" borderId="0" xfId="0" applyFont="1" applyAlignment="1">
      <alignment horizontal="center"/>
    </xf>
    <xf numFmtId="0" fontId="8" fillId="2" borderId="0" xfId="21" applyFont="1" applyFill="1" applyBorder="1" applyAlignment="1">
      <alignment horizontal="center" vertical="center"/>
    </xf>
    <xf numFmtId="0" fontId="9" fillId="2" borderId="1" xfId="21" applyFont="1" applyFill="1" applyBorder="1" applyAlignment="1">
      <alignment horizontal="center" vertical="center"/>
    </xf>
    <xf numFmtId="0" fontId="7" fillId="2" borderId="1" xfId="21" applyFont="1" applyFill="1" applyBorder="1" applyAlignment="1">
      <alignment horizontal="center" vertical="center"/>
    </xf>
    <xf numFmtId="0" fontId="1" fillId="3" borderId="12" xfId="21" applyFont="1" applyFill="1" applyBorder="1" applyAlignment="1">
      <alignment horizontal="center" vertical="center"/>
    </xf>
    <xf numFmtId="0" fontId="1" fillId="3" borderId="13" xfId="21" applyFont="1" applyFill="1" applyBorder="1" applyAlignment="1">
      <alignment horizontal="center" vertical="center" wrapText="1"/>
    </xf>
    <xf numFmtId="187" fontId="1" fillId="3" borderId="14" xfId="21" applyNumberFormat="1" applyFont="1" applyFill="1" applyBorder="1" applyAlignment="1">
      <alignment horizontal="center" vertical="center" wrapText="1"/>
    </xf>
    <xf numFmtId="0" fontId="1" fillId="3" borderId="15" xfId="21" applyFont="1" applyFill="1" applyBorder="1" applyAlignment="1">
      <alignment horizontal="center" vertical="center"/>
    </xf>
    <xf numFmtId="0" fontId="1" fillId="3" borderId="8" xfId="21" applyFont="1" applyFill="1" applyBorder="1" applyAlignment="1">
      <alignment horizontal="center" vertical="center" wrapText="1"/>
    </xf>
    <xf numFmtId="187" fontId="1" fillId="3" borderId="9" xfId="21" applyNumberFormat="1" applyFont="1" applyFill="1" applyBorder="1" applyAlignment="1">
      <alignment horizontal="center" vertical="center" wrapText="1"/>
    </xf>
    <xf numFmtId="0" fontId="6" fillId="3" borderId="0" xfId="0" applyFont="1" applyFill="1" applyBorder="1" applyAlignment="1">
      <alignment horizontal="left" vertical="center" wrapText="1"/>
    </xf>
    <xf numFmtId="178" fontId="4" fillId="2" borderId="0" xfId="19" applyNumberFormat="1" applyFont="1" applyFill="1" applyBorder="1" applyAlignment="1">
      <alignment horizontal="center" vertical="center"/>
    </xf>
    <xf numFmtId="1" fontId="4" fillId="2" borderId="0" xfId="19" applyNumberFormat="1" applyFont="1" applyFill="1" applyBorder="1" applyAlignment="1">
      <alignment vertical="center"/>
    </xf>
    <xf numFmtId="178" fontId="4" fillId="2" borderId="0" xfId="19" applyNumberFormat="1" applyFont="1" applyFill="1" applyBorder="1" applyAlignment="1">
      <alignment vertical="center"/>
    </xf>
    <xf numFmtId="2" fontId="4" fillId="2" borderId="0" xfId="19" applyNumberFormat="1" applyFont="1" applyFill="1" applyBorder="1" applyAlignment="1">
      <alignment vertical="center"/>
    </xf>
    <xf numFmtId="0" fontId="6" fillId="3" borderId="1" xfId="0" applyFont="1" applyFill="1" applyBorder="1" applyAlignment="1">
      <alignment horizontal="left" vertical="center" wrapText="1"/>
    </xf>
    <xf numFmtId="178" fontId="4" fillId="2" borderId="1" xfId="19" applyNumberFormat="1" applyFont="1" applyFill="1" applyBorder="1" applyAlignment="1">
      <alignment horizontal="center" vertical="center"/>
    </xf>
    <xf numFmtId="1" fontId="4" fillId="2" borderId="1" xfId="19" applyNumberFormat="1" applyFont="1" applyFill="1" applyBorder="1" applyAlignment="1">
      <alignment vertical="center"/>
    </xf>
    <xf numFmtId="180" fontId="4" fillId="2" borderId="1" xfId="19" applyNumberFormat="1" applyFont="1" applyFill="1" applyBorder="1" applyAlignment="1">
      <alignment vertical="center"/>
    </xf>
    <xf numFmtId="0" fontId="1" fillId="0" borderId="0" xfId="0" applyFont="1" applyFill="1"/>
    <xf numFmtId="0" fontId="10" fillId="2" borderId="0" xfId="0" applyFont="1" applyFill="1" applyBorder="1" applyAlignment="1">
      <alignment horizontal="left" vertical="center" wrapText="1"/>
    </xf>
    <xf numFmtId="0" fontId="2" fillId="2" borderId="0" xfId="0" applyFont="1" applyFill="1" applyBorder="1" applyAlignment="1">
      <alignment horizontal="center" vertical="center"/>
    </xf>
    <xf numFmtId="0" fontId="1" fillId="2" borderId="1" xfId="0" applyFont="1" applyFill="1" applyBorder="1" applyAlignment="1">
      <alignment horizontal="right" vertical="center"/>
    </xf>
    <xf numFmtId="0" fontId="1" fillId="3" borderId="2"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4" fillId="3" borderId="0" xfId="0" applyFont="1" applyFill="1" applyBorder="1" applyAlignment="1">
      <alignment horizontal="justify" vertical="center" wrapText="1"/>
    </xf>
    <xf numFmtId="177" fontId="4" fillId="2" borderId="4" xfId="0" applyNumberFormat="1" applyFont="1" applyFill="1" applyBorder="1" applyAlignment="1">
      <alignment vertical="center"/>
    </xf>
    <xf numFmtId="2" fontId="4" fillId="2" borderId="0" xfId="0" applyNumberFormat="1" applyFont="1" applyFill="1" applyBorder="1" applyAlignment="1">
      <alignment vertical="center"/>
    </xf>
    <xf numFmtId="177" fontId="4" fillId="2" borderId="0" xfId="0" applyNumberFormat="1" applyFont="1" applyFill="1" applyBorder="1" applyAlignment="1">
      <alignment vertical="center"/>
    </xf>
    <xf numFmtId="0" fontId="11" fillId="3" borderId="0" xfId="0" applyFont="1" applyFill="1" applyBorder="1" applyAlignment="1">
      <alignment horizontal="justify" vertical="center" wrapText="1"/>
    </xf>
    <xf numFmtId="177" fontId="1" fillId="2" borderId="0" xfId="0" applyNumberFormat="1" applyFont="1" applyFill="1" applyBorder="1" applyAlignment="1">
      <alignment vertical="center"/>
    </xf>
    <xf numFmtId="0" fontId="4" fillId="0" borderId="0" xfId="0" applyNumberFormat="1" applyFont="1" applyFill="1" applyBorder="1" applyAlignment="1">
      <alignment horizontal="right"/>
    </xf>
    <xf numFmtId="0" fontId="4" fillId="3" borderId="1" xfId="0" applyFont="1" applyFill="1" applyBorder="1" applyAlignment="1">
      <alignment horizontal="justify" vertical="center" wrapText="1"/>
    </xf>
    <xf numFmtId="2" fontId="4" fillId="2" borderId="1" xfId="0" applyNumberFormat="1" applyFont="1" applyFill="1" applyBorder="1" applyAlignment="1">
      <alignment vertical="center"/>
    </xf>
    <xf numFmtId="185" fontId="7" fillId="0" borderId="4" xfId="0" applyNumberFormat="1" applyFont="1" applyFill="1" applyBorder="1" applyAlignment="1">
      <alignment vertical="center"/>
    </xf>
    <xf numFmtId="185" fontId="12" fillId="0" borderId="0" xfId="0" applyNumberFormat="1" applyFont="1" applyFill="1" applyBorder="1" applyAlignment="1" applyProtection="1">
      <alignment vertical="center"/>
      <protection locked="0"/>
    </xf>
    <xf numFmtId="0" fontId="2" fillId="2" borderId="0" xfId="0" applyFont="1" applyFill="1" applyAlignment="1">
      <alignment horizontal="center" vertical="center"/>
    </xf>
    <xf numFmtId="0" fontId="4" fillId="2" borderId="4" xfId="0" applyFont="1" applyFill="1" applyBorder="1" applyAlignment="1">
      <alignment horizontal="right" vertical="center" wrapText="1"/>
    </xf>
    <xf numFmtId="2" fontId="4" fillId="0" borderId="0" xfId="0" applyNumberFormat="1" applyFont="1" applyFill="1" applyBorder="1" applyAlignment="1">
      <alignment vertical="center"/>
    </xf>
    <xf numFmtId="1" fontId="4" fillId="0" borderId="0" xfId="0" applyNumberFormat="1" applyFont="1" applyFill="1" applyBorder="1" applyAlignment="1">
      <alignment horizontal="right" vertical="center"/>
    </xf>
    <xf numFmtId="1" fontId="4" fillId="0" borderId="0" xfId="0" applyNumberFormat="1" applyFont="1" applyFill="1" applyBorder="1" applyAlignment="1">
      <alignment vertical="center"/>
    </xf>
    <xf numFmtId="177" fontId="4" fillId="2" borderId="1" xfId="0" applyNumberFormat="1" applyFont="1" applyFill="1" applyBorder="1" applyAlignment="1">
      <alignment vertical="center"/>
    </xf>
    <xf numFmtId="0" fontId="1" fillId="0" borderId="0" xfId="0" applyFont="1" applyFill="1" applyAlignment="1">
      <alignment vertical="center"/>
    </xf>
    <xf numFmtId="0" fontId="4" fillId="2" borderId="4" xfId="0" applyNumberFormat="1" applyFont="1" applyFill="1" applyBorder="1" applyAlignment="1">
      <alignment horizontal="left" vertical="center" wrapText="1"/>
    </xf>
    <xf numFmtId="0" fontId="4" fillId="2" borderId="0" xfId="0" applyNumberFormat="1" applyFont="1" applyFill="1" applyBorder="1" applyAlignment="1">
      <alignment horizontal="left" vertical="center" wrapText="1"/>
    </xf>
    <xf numFmtId="0" fontId="4" fillId="2" borderId="0" xfId="0" applyFont="1" applyFill="1" applyBorder="1" applyAlignment="1">
      <alignment horizontal="right" vertical="center" wrapText="1"/>
    </xf>
    <xf numFmtId="0" fontId="1" fillId="3" borderId="7"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2" xfId="0" applyFont="1" applyFill="1" applyBorder="1" applyAlignment="1">
      <alignment horizontal="center" vertical="center" wrapText="1"/>
    </xf>
    <xf numFmtId="0" fontId="1" fillId="3" borderId="3"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0" xfId="0" applyFont="1" applyFill="1" applyBorder="1" applyAlignment="1">
      <alignment horizontal="center" vertical="center"/>
    </xf>
    <xf numFmtId="0" fontId="1" fillId="3" borderId="9"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9"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 xfId="0" applyFont="1" applyFill="1" applyBorder="1" applyAlignment="1">
      <alignment horizontal="center" vertical="center"/>
    </xf>
    <xf numFmtId="0" fontId="1" fillId="3" borderId="15" xfId="0" applyFont="1" applyFill="1" applyBorder="1" applyAlignment="1">
      <alignment horizontal="center" vertical="center" wrapText="1"/>
    </xf>
    <xf numFmtId="0" fontId="4" fillId="3" borderId="4" xfId="0" applyFont="1" applyFill="1" applyBorder="1" applyAlignment="1">
      <alignment vertical="center"/>
    </xf>
    <xf numFmtId="1" fontId="4" fillId="2" borderId="0" xfId="0" applyNumberFormat="1" applyFont="1" applyFill="1" applyBorder="1" applyAlignment="1">
      <alignment vertical="center"/>
    </xf>
    <xf numFmtId="0" fontId="4" fillId="3" borderId="0" xfId="0" applyFont="1" applyFill="1" applyBorder="1" applyAlignment="1">
      <alignment vertical="center"/>
    </xf>
    <xf numFmtId="0" fontId="4" fillId="3" borderId="1" xfId="0" applyFont="1" applyFill="1" applyBorder="1" applyAlignment="1">
      <alignment vertical="center"/>
    </xf>
    <xf numFmtId="1" fontId="4" fillId="2" borderId="1" xfId="0" applyNumberFormat="1" applyFont="1" applyFill="1" applyBorder="1" applyAlignment="1">
      <alignment vertical="center"/>
    </xf>
    <xf numFmtId="0" fontId="1" fillId="3" borderId="14"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4" fillId="3" borderId="0" xfId="0" applyFont="1" applyFill="1" applyAlignment="1">
      <alignment vertical="center"/>
    </xf>
    <xf numFmtId="1" fontId="1" fillId="0" borderId="0" xfId="0" applyNumberFormat="1" applyFont="1" applyAlignment="1">
      <alignment vertical="center"/>
    </xf>
    <xf numFmtId="177" fontId="4" fillId="0" borderId="0" xfId="0" applyNumberFormat="1" applyFont="1" applyAlignment="1">
      <alignment vertical="center"/>
    </xf>
    <xf numFmtId="0" fontId="1" fillId="0" borderId="0" xfId="0" applyFont="1" applyBorder="1"/>
    <xf numFmtId="0" fontId="1" fillId="2" borderId="0" xfId="0" applyFont="1" applyFill="1" applyBorder="1"/>
    <xf numFmtId="0" fontId="1" fillId="2" borderId="0" xfId="0" applyFont="1" applyFill="1"/>
    <xf numFmtId="0" fontId="2" fillId="2" borderId="0" xfId="0" applyFont="1" applyFill="1" applyBorder="1" applyAlignment="1">
      <alignment horizontal="center"/>
    </xf>
    <xf numFmtId="0" fontId="8" fillId="2" borderId="0" xfId="0" applyFont="1" applyFill="1" applyAlignment="1"/>
    <xf numFmtId="0" fontId="13" fillId="2" borderId="0" xfId="0" applyFont="1" applyFill="1"/>
    <xf numFmtId="0" fontId="13" fillId="2" borderId="1" xfId="0" applyFont="1" applyFill="1" applyBorder="1"/>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4" xfId="0" applyFont="1" applyFill="1" applyBorder="1" applyAlignment="1">
      <alignment horizontal="center"/>
    </xf>
    <xf numFmtId="186" fontId="4" fillId="2" borderId="4" xfId="0" applyNumberFormat="1" applyFont="1" applyFill="1" applyBorder="1"/>
    <xf numFmtId="186" fontId="4" fillId="2" borderId="4" xfId="0" applyNumberFormat="1" applyFont="1" applyFill="1" applyBorder="1" applyProtection="1">
      <protection locked="0"/>
    </xf>
    <xf numFmtId="185" fontId="4" fillId="2" borderId="4" xfId="0" applyNumberFormat="1" applyFont="1" applyFill="1" applyBorder="1"/>
    <xf numFmtId="0" fontId="4" fillId="3" borderId="0" xfId="0" applyFont="1" applyFill="1" applyBorder="1" applyAlignment="1">
      <alignment horizontal="center"/>
    </xf>
    <xf numFmtId="186" fontId="4" fillId="2" borderId="0" xfId="0" applyNumberFormat="1" applyFont="1" applyFill="1" applyBorder="1"/>
    <xf numFmtId="186" fontId="4" fillId="2" borderId="0" xfId="0" applyNumberFormat="1" applyFont="1" applyFill="1" applyBorder="1" applyProtection="1">
      <protection locked="0"/>
    </xf>
    <xf numFmtId="185" fontId="4" fillId="2" borderId="0" xfId="0" applyNumberFormat="1" applyFont="1" applyFill="1" applyBorder="1"/>
    <xf numFmtId="0" fontId="4" fillId="3" borderId="0" xfId="0" applyFont="1" applyFill="1" applyBorder="1" applyAlignment="1">
      <alignment horizontal="center" vertical="center"/>
    </xf>
    <xf numFmtId="186" fontId="4" fillId="2" borderId="0" xfId="0" applyNumberFormat="1" applyFont="1" applyFill="1" applyBorder="1" applyAlignment="1">
      <alignment vertical="center"/>
    </xf>
    <xf numFmtId="186" fontId="4" fillId="2" borderId="0" xfId="0" applyNumberFormat="1" applyFont="1" applyFill="1" applyBorder="1" applyAlignment="1" applyProtection="1">
      <alignment vertical="center"/>
      <protection locked="0"/>
    </xf>
    <xf numFmtId="0" fontId="7" fillId="2" borderId="4" xfId="0" applyFont="1" applyFill="1" applyBorder="1" applyAlignment="1">
      <alignment horizontal="left" vertical="center"/>
    </xf>
    <xf numFmtId="0" fontId="1" fillId="2" borderId="4" xfId="0" applyFont="1" applyFill="1" applyBorder="1" applyAlignment="1">
      <alignment vertical="center"/>
    </xf>
    <xf numFmtId="0" fontId="2" fillId="2" borderId="0" xfId="0" applyFont="1" applyFill="1" applyAlignment="1">
      <alignment vertical="center"/>
    </xf>
    <xf numFmtId="0" fontId="13" fillId="2" borderId="0" xfId="0" applyFont="1" applyFill="1" applyAlignment="1">
      <alignment vertical="center"/>
    </xf>
    <xf numFmtId="0" fontId="13" fillId="2" borderId="1" xfId="0" applyFont="1" applyFill="1" applyBorder="1" applyAlignment="1">
      <alignment vertical="center"/>
    </xf>
    <xf numFmtId="0" fontId="4" fillId="3" borderId="4" xfId="0" applyFont="1" applyFill="1" applyBorder="1" applyAlignment="1">
      <alignment horizontal="center" vertical="center"/>
    </xf>
    <xf numFmtId="0" fontId="1" fillId="3" borderId="13"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2" borderId="0" xfId="0" applyFont="1" applyFill="1" applyBorder="1" applyAlignment="1" applyProtection="1">
      <alignment horizontal="right" vertical="center"/>
      <protection locked="0"/>
    </xf>
    <xf numFmtId="1" fontId="4" fillId="2" borderId="0" xfId="0" applyNumberFormat="1" applyFont="1" applyFill="1" applyBorder="1" applyAlignment="1" applyProtection="1">
      <alignment horizontal="right" vertical="center"/>
      <protection locked="0"/>
    </xf>
    <xf numFmtId="2" fontId="4" fillId="2" borderId="0" xfId="0" applyNumberFormat="1" applyFont="1" applyFill="1" applyBorder="1" applyAlignment="1" applyProtection="1">
      <alignment horizontal="right" vertical="center"/>
      <protection locked="0"/>
    </xf>
    <xf numFmtId="1" fontId="4" fillId="2" borderId="16" xfId="0" applyNumberFormat="1" applyFont="1" applyFill="1" applyBorder="1" applyAlignment="1" applyProtection="1">
      <alignment horizontal="right" vertical="center"/>
      <protection locked="0"/>
    </xf>
    <xf numFmtId="2" fontId="4" fillId="2" borderId="16" xfId="0" applyNumberFormat="1" applyFont="1" applyFill="1" applyBorder="1" applyAlignment="1" applyProtection="1">
      <alignment horizontal="right" vertical="center"/>
      <protection locked="0"/>
    </xf>
    <xf numFmtId="2" fontId="4" fillId="2" borderId="16" xfId="0" applyNumberFormat="1" applyFont="1" applyFill="1" applyBorder="1" applyAlignment="1">
      <alignment horizontal="right" vertical="center"/>
    </xf>
    <xf numFmtId="0" fontId="7" fillId="2" borderId="4" xfId="0" applyFont="1" applyFill="1" applyBorder="1" applyAlignment="1">
      <alignment horizontal="left"/>
    </xf>
    <xf numFmtId="0" fontId="7" fillId="2" borderId="0" xfId="0" applyFont="1" applyFill="1" applyBorder="1" applyAlignment="1">
      <alignment horizontal="left"/>
    </xf>
    <xf numFmtId="0" fontId="7" fillId="0" borderId="0" xfId="0" applyFont="1" applyFill="1" applyAlignment="1">
      <alignment vertical="center"/>
    </xf>
    <xf numFmtId="0" fontId="1" fillId="2" borderId="0" xfId="0" applyFont="1" applyFill="1" applyAlignment="1">
      <alignment horizontal="right" vertical="center"/>
    </xf>
    <xf numFmtId="0" fontId="6" fillId="3" borderId="0" xfId="0" applyFont="1" applyFill="1" applyBorder="1" applyAlignment="1">
      <alignment horizontal="center" vertical="center" wrapText="1"/>
    </xf>
    <xf numFmtId="180" fontId="4" fillId="0" borderId="0" xfId="0" applyNumberFormat="1" applyFont="1" applyFill="1" applyBorder="1" applyAlignment="1">
      <alignment vertical="center"/>
    </xf>
    <xf numFmtId="0" fontId="14" fillId="3" borderId="0" xfId="0" applyFont="1" applyFill="1" applyBorder="1" applyAlignment="1">
      <alignment horizontal="left" vertical="center" wrapText="1"/>
    </xf>
    <xf numFmtId="0" fontId="6" fillId="3" borderId="1" xfId="0" applyFont="1" applyFill="1" applyBorder="1" applyAlignment="1">
      <alignment horizontal="center" vertical="center" wrapText="1"/>
    </xf>
    <xf numFmtId="180" fontId="4" fillId="2" borderId="1" xfId="0" applyNumberFormat="1" applyFont="1" applyFill="1" applyBorder="1" applyAlignment="1">
      <alignment vertical="center"/>
    </xf>
    <xf numFmtId="0" fontId="10" fillId="0" borderId="4"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4" fillId="3" borderId="0" xfId="0" applyFont="1" applyFill="1" applyBorder="1" applyAlignment="1">
      <alignment horizontal="justify" vertical="center" wrapText="1"/>
    </xf>
    <xf numFmtId="0" fontId="4" fillId="2" borderId="0" xfId="0" applyFont="1" applyFill="1" applyBorder="1" applyAlignment="1">
      <alignment horizontal="center" vertical="center" wrapText="1"/>
    </xf>
    <xf numFmtId="180" fontId="4" fillId="2" borderId="0" xfId="0" applyNumberFormat="1" applyFont="1" applyFill="1" applyBorder="1" applyAlignment="1">
      <alignment horizontal="right" vertical="center"/>
    </xf>
    <xf numFmtId="180" fontId="4" fillId="2" borderId="1" xfId="0" applyNumberFormat="1" applyFont="1" applyFill="1" applyBorder="1" applyAlignment="1">
      <alignment horizontal="right" vertical="center"/>
    </xf>
    <xf numFmtId="0" fontId="1" fillId="0" borderId="0" xfId="0" applyFont="1" applyAlignment="1">
      <alignment horizontal="center" vertical="center"/>
    </xf>
    <xf numFmtId="0" fontId="1" fillId="2" borderId="0" xfId="0" applyFont="1" applyFill="1" applyBorder="1" applyAlignment="1">
      <alignment horizontal="right" vertical="center"/>
    </xf>
    <xf numFmtId="0" fontId="6" fillId="3" borderId="4" xfId="0" applyFont="1" applyFill="1" applyBorder="1" applyAlignment="1">
      <alignment horizontal="center" vertical="center" wrapText="1"/>
    </xf>
    <xf numFmtId="0" fontId="6" fillId="3" borderId="16" xfId="0" applyFont="1" applyFill="1" applyBorder="1" applyAlignment="1">
      <alignment horizontal="center" vertical="center" wrapText="1"/>
    </xf>
    <xf numFmtId="186" fontId="4" fillId="2" borderId="16" xfId="0" applyNumberFormat="1" applyFont="1" applyFill="1" applyBorder="1" applyAlignment="1">
      <alignment vertical="center"/>
    </xf>
    <xf numFmtId="180" fontId="4" fillId="2" borderId="16" xfId="0" applyNumberFormat="1" applyFont="1" applyFill="1" applyBorder="1" applyAlignment="1">
      <alignment vertical="center"/>
    </xf>
    <xf numFmtId="0" fontId="15" fillId="0" borderId="0" xfId="0" applyFont="1" applyAlignment="1">
      <alignment vertical="center"/>
    </xf>
    <xf numFmtId="0" fontId="15" fillId="3" borderId="2" xfId="0" applyFont="1" applyFill="1" applyBorder="1" applyAlignment="1">
      <alignment horizontal="center" vertical="center" wrapText="1"/>
    </xf>
    <xf numFmtId="1" fontId="4" fillId="2" borderId="0" xfId="0" applyNumberFormat="1" applyFont="1" applyFill="1" applyBorder="1" applyAlignment="1">
      <alignment horizontal="right" vertical="center"/>
    </xf>
    <xf numFmtId="0" fontId="10" fillId="2" borderId="4" xfId="0" applyFont="1" applyFill="1" applyBorder="1" applyAlignment="1">
      <alignment horizontal="justify" vertical="center" wrapText="1"/>
    </xf>
    <xf numFmtId="0" fontId="4" fillId="0" borderId="0" xfId="0" applyFont="1" applyFill="1" applyAlignment="1">
      <alignment vertical="center"/>
    </xf>
    <xf numFmtId="0" fontId="4" fillId="0" borderId="0" xfId="0" applyFont="1" applyAlignment="1">
      <alignment vertical="center"/>
    </xf>
    <xf numFmtId="0" fontId="4" fillId="3" borderId="4" xfId="0" applyFont="1" applyFill="1" applyBorder="1" applyAlignment="1">
      <alignment horizontal="justify" vertical="center" wrapText="1"/>
    </xf>
    <xf numFmtId="0" fontId="4" fillId="2" borderId="4" xfId="0" applyFont="1" applyFill="1" applyBorder="1" applyAlignment="1">
      <alignment horizontal="center" vertical="center" wrapText="1"/>
    </xf>
    <xf numFmtId="0" fontId="4" fillId="2" borderId="4" xfId="0" applyFont="1" applyFill="1" applyBorder="1" applyAlignment="1">
      <alignment vertical="center"/>
    </xf>
    <xf numFmtId="180" fontId="4" fillId="2" borderId="4" xfId="0" applyNumberFormat="1" applyFont="1" applyFill="1" applyBorder="1" applyAlignment="1">
      <alignment horizontal="right" vertical="center"/>
    </xf>
    <xf numFmtId="0" fontId="4" fillId="3" borderId="0" xfId="0" applyFont="1" applyFill="1" applyBorder="1" applyAlignment="1">
      <alignment horizontal="left" vertical="center" wrapText="1" indent="1"/>
    </xf>
    <xf numFmtId="0" fontId="4" fillId="2" borderId="0" xfId="0" applyFont="1" applyFill="1" applyBorder="1" applyAlignment="1">
      <alignment vertical="center"/>
    </xf>
    <xf numFmtId="0" fontId="4" fillId="2" borderId="1" xfId="0" applyFont="1" applyFill="1" applyBorder="1" applyAlignment="1">
      <alignment horizontal="center" vertical="center" wrapText="1"/>
    </xf>
    <xf numFmtId="0" fontId="4" fillId="2" borderId="1" xfId="0" applyFont="1" applyFill="1" applyBorder="1" applyAlignment="1">
      <alignment vertical="center"/>
    </xf>
    <xf numFmtId="0" fontId="7" fillId="0" borderId="0" xfId="0" applyFont="1" applyAlignment="1">
      <alignment horizontal="left" vertical="center" wrapText="1"/>
    </xf>
    <xf numFmtId="0" fontId="4" fillId="0" borderId="0" xfId="0" applyFont="1" applyFill="1" applyBorder="1" applyAlignment="1">
      <alignment vertical="center"/>
    </xf>
    <xf numFmtId="0" fontId="11" fillId="3" borderId="4" xfId="0" applyFont="1" applyFill="1" applyBorder="1" applyAlignment="1">
      <alignment horizontal="justify" vertical="center" wrapText="1"/>
    </xf>
    <xf numFmtId="180" fontId="16" fillId="0" borderId="0" xfId="0" applyNumberFormat="1" applyFont="1" applyFill="1" applyBorder="1" applyAlignment="1">
      <alignment vertical="center"/>
    </xf>
    <xf numFmtId="185" fontId="4" fillId="0" borderId="0" xfId="0" applyNumberFormat="1" applyFont="1" applyFill="1" applyAlignment="1">
      <alignment vertical="center"/>
    </xf>
    <xf numFmtId="0" fontId="7" fillId="0" borderId="0" xfId="0" applyFont="1" applyFill="1" applyBorder="1" applyAlignment="1">
      <alignment vertical="center"/>
    </xf>
    <xf numFmtId="0" fontId="17" fillId="0" borderId="0" xfId="0" applyFont="1" applyAlignment="1">
      <alignment vertical="center"/>
    </xf>
    <xf numFmtId="0" fontId="2" fillId="2" borderId="1" xfId="0" applyFont="1" applyFill="1" applyBorder="1" applyAlignment="1">
      <alignment horizontal="center" vertical="center"/>
    </xf>
    <xf numFmtId="2" fontId="4" fillId="2" borderId="0" xfId="0" applyNumberFormat="1" applyFont="1" applyFill="1" applyAlignment="1">
      <alignment vertical="center"/>
    </xf>
    <xf numFmtId="185" fontId="4" fillId="2" borderId="4" xfId="0" applyNumberFormat="1" applyFont="1" applyFill="1" applyBorder="1" applyAlignment="1">
      <alignment horizontal="right" vertical="center" wrapText="1"/>
    </xf>
    <xf numFmtId="0" fontId="13" fillId="2" borderId="0" xfId="0" applyFont="1" applyFill="1" applyBorder="1" applyAlignment="1">
      <alignment horizontal="center" vertical="center" wrapText="1"/>
    </xf>
    <xf numFmtId="1" fontId="4" fillId="2" borderId="0" xfId="0" applyNumberFormat="1" applyFont="1" applyFill="1" applyAlignment="1">
      <alignment vertical="center"/>
    </xf>
    <xf numFmtId="0" fontId="4" fillId="2" borderId="0" xfId="0" applyFont="1" applyFill="1" applyAlignment="1">
      <alignment vertical="center"/>
    </xf>
    <xf numFmtId="0" fontId="10" fillId="2" borderId="0" xfId="0" applyFont="1" applyFill="1" applyBorder="1" applyAlignment="1">
      <alignment horizontal="right" vertical="center"/>
    </xf>
    <xf numFmtId="0" fontId="7" fillId="2" borderId="4" xfId="0" applyFont="1" applyFill="1" applyBorder="1" applyAlignment="1">
      <alignment horizontal="left" vertical="center" wrapText="1"/>
    </xf>
    <xf numFmtId="0" fontId="7" fillId="0" borderId="0" xfId="0" applyFont="1" applyFill="1" applyBorder="1" applyAlignment="1">
      <alignment horizontal="left" vertical="center" wrapText="1"/>
    </xf>
    <xf numFmtId="0" fontId="2" fillId="2" borderId="0" xfId="0" applyFont="1" applyFill="1" applyBorder="1" applyAlignment="1">
      <alignment vertical="center"/>
    </xf>
    <xf numFmtId="176" fontId="4" fillId="2" borderId="0" xfId="0" applyNumberFormat="1" applyFont="1" applyFill="1" applyBorder="1" applyAlignment="1">
      <alignment vertical="center"/>
    </xf>
    <xf numFmtId="1" fontId="4" fillId="2" borderId="0" xfId="56" applyNumberFormat="1" applyFont="1" applyFill="1" applyBorder="1">
      <alignment vertical="center"/>
    </xf>
    <xf numFmtId="182" fontId="4" fillId="2" borderId="0" xfId="0" applyNumberFormat="1" applyFont="1" applyFill="1" applyBorder="1" applyAlignment="1">
      <alignment horizontal="right" vertical="center"/>
    </xf>
    <xf numFmtId="2" fontId="4" fillId="2" borderId="0" xfId="56" applyNumberFormat="1" applyFont="1" applyFill="1" applyBorder="1">
      <alignment vertical="center"/>
    </xf>
    <xf numFmtId="180" fontId="7" fillId="2" borderId="0" xfId="0" applyNumberFormat="1" applyFont="1" applyFill="1" applyBorder="1" applyAlignment="1">
      <alignment horizontal="right" vertical="center" wrapText="1"/>
    </xf>
    <xf numFmtId="2" fontId="4" fillId="0" borderId="0" xfId="0" applyNumberFormat="1" applyFont="1" applyFill="1" applyAlignment="1">
      <alignment vertical="center"/>
    </xf>
    <xf numFmtId="0" fontId="18" fillId="3" borderId="0" xfId="0" applyFont="1" applyFill="1" applyBorder="1" applyAlignment="1">
      <alignment horizontal="justify" vertical="center" wrapText="1"/>
    </xf>
    <xf numFmtId="0" fontId="4" fillId="2" borderId="0" xfId="0" applyNumberFormat="1" applyFont="1" applyFill="1" applyBorder="1" applyAlignment="1">
      <alignment horizontal="right" vertical="center"/>
    </xf>
    <xf numFmtId="184" fontId="6" fillId="2" borderId="1" xfId="0" applyNumberFormat="1" applyFont="1" applyFill="1" applyBorder="1" applyAlignment="1">
      <alignment horizontal="right" vertical="center"/>
    </xf>
    <xf numFmtId="0" fontId="7" fillId="2" borderId="0"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horizontal="left" vertical="center" indent="1"/>
    </xf>
    <xf numFmtId="0" fontId="7" fillId="0" borderId="0" xfId="0" applyFont="1" applyFill="1" applyAlignment="1">
      <alignment horizontal="left" vertical="center" indent="1"/>
    </xf>
    <xf numFmtId="0" fontId="3" fillId="0" borderId="0" xfId="0" applyFont="1" applyAlignment="1">
      <alignment vertical="center"/>
    </xf>
    <xf numFmtId="0" fontId="1" fillId="2" borderId="0" xfId="0" applyFont="1" applyFill="1" applyAlignment="1">
      <alignment horizontal="center" vertical="center"/>
    </xf>
    <xf numFmtId="0" fontId="1" fillId="3" borderId="3" xfId="0" applyFont="1" applyFill="1" applyBorder="1" applyAlignment="1">
      <alignment horizontal="center" vertical="top" wrapText="1"/>
    </xf>
    <xf numFmtId="185" fontId="1" fillId="3" borderId="11" xfId="0" applyNumberFormat="1" applyFont="1" applyFill="1" applyBorder="1" applyAlignment="1">
      <alignment horizontal="center" vertical="center" wrapText="1"/>
    </xf>
    <xf numFmtId="0" fontId="1" fillId="3" borderId="14" xfId="0" applyFont="1" applyFill="1" applyBorder="1" applyAlignment="1">
      <alignment horizontal="center" vertical="top" wrapText="1"/>
    </xf>
    <xf numFmtId="185" fontId="1" fillId="3" borderId="8" xfId="0" applyNumberFormat="1" applyFont="1" applyFill="1" applyBorder="1" applyAlignment="1">
      <alignment horizontal="center" vertical="center" wrapText="1"/>
    </xf>
    <xf numFmtId="0" fontId="11" fillId="3" borderId="4" xfId="0" applyFont="1" applyFill="1" applyBorder="1" applyAlignment="1">
      <alignment horizontal="left" vertical="center" wrapText="1"/>
    </xf>
    <xf numFmtId="186" fontId="11" fillId="2" borderId="4" xfId="0" applyNumberFormat="1" applyFont="1" applyFill="1" applyBorder="1" applyAlignment="1">
      <alignment vertical="center"/>
    </xf>
    <xf numFmtId="185" fontId="1" fillId="0" borderId="0" xfId="0" applyNumberFormat="1" applyFont="1" applyAlignment="1">
      <alignment vertical="center"/>
    </xf>
    <xf numFmtId="186" fontId="11" fillId="2" borderId="4" xfId="0" applyNumberFormat="1" applyFont="1" applyFill="1" applyBorder="1" applyAlignment="1">
      <alignment horizontal="right" vertical="center"/>
    </xf>
    <xf numFmtId="1" fontId="11" fillId="2" borderId="4" xfId="0" applyNumberFormat="1" applyFont="1" applyFill="1" applyBorder="1" applyAlignment="1">
      <alignment horizontal="right" vertical="center"/>
    </xf>
    <xf numFmtId="1" fontId="3" fillId="0" borderId="0" xfId="0" applyNumberFormat="1" applyFont="1" applyAlignment="1">
      <alignment vertical="center"/>
    </xf>
    <xf numFmtId="0" fontId="4" fillId="3" borderId="0" xfId="0" applyFont="1" applyFill="1" applyBorder="1" applyAlignment="1">
      <alignment horizontal="left" vertical="center"/>
    </xf>
    <xf numFmtId="186" fontId="4" fillId="2" borderId="0" xfId="0" applyNumberFormat="1" applyFont="1" applyFill="1" applyBorder="1" applyAlignment="1">
      <alignment horizontal="right" vertical="center"/>
    </xf>
    <xf numFmtId="186" fontId="4" fillId="2" borderId="1" xfId="0" applyNumberFormat="1" applyFont="1" applyFill="1" applyBorder="1" applyAlignment="1">
      <alignment vertical="center"/>
    </xf>
    <xf numFmtId="186" fontId="4" fillId="2" borderId="1" xfId="0" applyNumberFormat="1" applyFont="1" applyFill="1" applyBorder="1" applyAlignment="1">
      <alignment horizontal="right" vertical="center"/>
    </xf>
    <xf numFmtId="1" fontId="4" fillId="2" borderId="1" xfId="0" applyNumberFormat="1" applyFont="1" applyFill="1" applyBorder="1" applyAlignment="1">
      <alignment horizontal="right" vertical="center"/>
    </xf>
    <xf numFmtId="0" fontId="4" fillId="0" borderId="0" xfId="0" applyFont="1"/>
    <xf numFmtId="0" fontId="1" fillId="0" borderId="0" xfId="0" applyFont="1" applyAlignment="1">
      <alignment horizontal="left" vertical="center"/>
    </xf>
    <xf numFmtId="49" fontId="1" fillId="2" borderId="1" xfId="0" applyNumberFormat="1" applyFont="1" applyFill="1" applyBorder="1" applyAlignment="1">
      <alignment horizontal="center" vertical="center"/>
    </xf>
    <xf numFmtId="0" fontId="1" fillId="3" borderId="4" xfId="6" applyNumberFormat="1" applyFont="1" applyFill="1" applyBorder="1" applyAlignment="1">
      <alignment horizontal="center" vertical="center" wrapText="1"/>
    </xf>
    <xf numFmtId="0" fontId="12" fillId="2" borderId="4" xfId="0" applyNumberFormat="1" applyFont="1" applyFill="1" applyBorder="1" applyAlignment="1">
      <alignment horizontal="center" vertical="center" wrapText="1"/>
    </xf>
    <xf numFmtId="0" fontId="12" fillId="2" borderId="4" xfId="0" applyNumberFormat="1" applyFont="1" applyFill="1" applyBorder="1" applyAlignment="1">
      <alignment vertical="center" wrapText="1"/>
    </xf>
    <xf numFmtId="0" fontId="1" fillId="3" borderId="0" xfId="6" applyNumberFormat="1" applyFont="1" applyFill="1" applyBorder="1" applyAlignment="1">
      <alignment horizontal="center" vertical="center" wrapText="1"/>
    </xf>
    <xf numFmtId="0" fontId="12" fillId="2" borderId="0" xfId="0" applyNumberFormat="1" applyFont="1" applyFill="1" applyBorder="1" applyAlignment="1">
      <alignment horizontal="center" vertical="center" wrapText="1"/>
    </xf>
    <xf numFmtId="0" fontId="12" fillId="2" borderId="0" xfId="0" applyNumberFormat="1" applyFont="1" applyFill="1" applyBorder="1" applyAlignment="1">
      <alignment vertical="center" wrapText="1"/>
    </xf>
    <xf numFmtId="0" fontId="4" fillId="3" borderId="1" xfId="0" applyNumberFormat="1" applyFont="1" applyFill="1" applyBorder="1" applyAlignment="1">
      <alignment horizontal="center" vertical="center" wrapText="1"/>
    </xf>
    <xf numFmtId="0" fontId="12" fillId="2" borderId="1" xfId="0" applyNumberFormat="1" applyFont="1" applyFill="1" applyBorder="1" applyAlignment="1">
      <alignment horizontal="center" vertical="center" wrapText="1"/>
    </xf>
    <xf numFmtId="0" fontId="12" fillId="2" borderId="1" xfId="0" applyNumberFormat="1" applyFont="1" applyFill="1" applyBorder="1" applyAlignment="1">
      <alignment vertical="center" wrapText="1"/>
    </xf>
    <xf numFmtId="0" fontId="4" fillId="0" borderId="0" xfId="0" applyFont="1" applyAlignment="1">
      <alignment horizontal="left"/>
    </xf>
    <xf numFmtId="0" fontId="1" fillId="3" borderId="2" xfId="0" applyNumberFormat="1" applyFont="1" applyFill="1" applyBorder="1" applyAlignment="1">
      <alignment horizontal="center" vertical="center" wrapText="1"/>
    </xf>
    <xf numFmtId="0" fontId="1" fillId="3" borderId="5"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Border="1" applyAlignment="1">
      <alignment vertical="center" wrapText="1"/>
    </xf>
    <xf numFmtId="0" fontId="12" fillId="0" borderId="0" xfId="0" applyFont="1" applyBorder="1" applyAlignment="1">
      <alignment horizontal="left" vertical="center" wrapText="1"/>
    </xf>
    <xf numFmtId="0" fontId="1" fillId="3" borderId="1" xfId="6"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 fillId="0" borderId="0" xfId="0" applyFont="1" applyAlignment="1">
      <alignment horizontal="right" vertical="center"/>
    </xf>
    <xf numFmtId="0" fontId="1" fillId="3" borderId="2" xfId="0" applyNumberFormat="1" applyFont="1" applyFill="1" applyBorder="1" applyAlignment="1">
      <alignment horizontal="center" vertical="center"/>
    </xf>
    <xf numFmtId="0" fontId="1" fillId="3" borderId="11" xfId="0" applyNumberFormat="1"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0" fontId="1" fillId="3" borderId="8" xfId="0" applyNumberFormat="1" applyFont="1" applyFill="1" applyBorder="1" applyAlignment="1">
      <alignment horizontal="center" vertical="center" wrapText="1"/>
    </xf>
    <xf numFmtId="0" fontId="1" fillId="3" borderId="9" xfId="0" applyNumberFormat="1" applyFont="1" applyFill="1" applyBorder="1" applyAlignment="1">
      <alignment horizontal="center" vertical="center" wrapText="1"/>
    </xf>
    <xf numFmtId="0" fontId="11" fillId="3" borderId="0" xfId="0" applyNumberFormat="1" applyFont="1" applyFill="1" applyBorder="1" applyAlignment="1">
      <alignment horizontal="center" vertical="center" wrapText="1"/>
    </xf>
    <xf numFmtId="180" fontId="11" fillId="2" borderId="4" xfId="0" applyNumberFormat="1" applyFont="1" applyFill="1" applyBorder="1" applyAlignment="1">
      <alignment vertical="center"/>
    </xf>
    <xf numFmtId="0" fontId="4" fillId="3" borderId="0" xfId="0" applyNumberFormat="1" applyFont="1" applyFill="1" applyBorder="1" applyAlignment="1">
      <alignment horizontal="center" vertical="center" wrapText="1"/>
    </xf>
  </cellXfs>
  <cellStyles count="61">
    <cellStyle name="常规" xfId="0" builtinId="0"/>
    <cellStyle name="货币[0]" xfId="1" builtinId="7"/>
    <cellStyle name="20% - 强调文字颜色 3" xfId="2" builtinId="38"/>
    <cellStyle name="输入" xfId="3" builtinId="20"/>
    <cellStyle name="货币" xfId="4" builtinId="4"/>
    <cellStyle name="千位分隔[0]" xfId="5" builtinId="6"/>
    <cellStyle name="MS Sans Serif"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Normal_3H8" xfId="19"/>
    <cellStyle name="解释性文本" xfId="20" builtinId="53"/>
    <cellStyle name="常规_54各市社会消费品零售总额" xfId="21"/>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0,0_x000d_&#10;NA_x000d_&#10;" xfId="52"/>
    <cellStyle name="Normal_5H8" xfId="53"/>
    <cellStyle name="常规 2" xfId="54"/>
    <cellStyle name="常规 3" xfId="55"/>
    <cellStyle name="常规_02国民经济主要指标一b" xfId="56"/>
    <cellStyle name="常规_0418清远" xfId="57"/>
    <cellStyle name="常规_Sheet1" xfId="58"/>
    <cellStyle name="常规_分市1" xfId="59"/>
    <cellStyle name="样式 1" xfId="6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5" Type="http://schemas.openxmlformats.org/officeDocument/2006/relationships/sharedStrings" Target="sharedStrings.xml"/><Relationship Id="rId34" Type="http://schemas.openxmlformats.org/officeDocument/2006/relationships/styles" Target="styles.xml"/><Relationship Id="rId33" Type="http://schemas.openxmlformats.org/officeDocument/2006/relationships/theme" Target="theme/theme1.xml"/><Relationship Id="rId32" Type="http://schemas.openxmlformats.org/officeDocument/2006/relationships/externalLink" Target="externalLinks/externalLink1.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2508;&#21512;&#31185;&#24037;&#20316;&#25991;&#20214;\2019\&#24180;&#24230;&#19987;&#19994;&#25968;&#25454;2019\2018&#24180;&#24191;&#19996;&#30465;&#21453;&#39304;&#22478;&#38215;&#38750;&#31169;&#33829;&#21644;&#22478;&#38215;&#31169;&#33829;&#21333;&#20301;&#21171;&#21160;&#24037;&#36164;&#24180;&#25253;&#25968;&#25454;(2019-5-1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全部单位"/>
      <sheetName val="国有单位"/>
      <sheetName val="集体单位"/>
      <sheetName val="其他单位"/>
      <sheetName val="城镇私营单位"/>
      <sheetName val="社会从业人员"/>
    </sheetNames>
    <sheetDataSet>
      <sheetData sheetId="0">
        <row r="38">
          <cell r="E38">
            <v>1771715704</v>
          </cell>
        </row>
        <row r="38">
          <cell r="H38">
            <v>1723271536</v>
          </cell>
        </row>
        <row r="69">
          <cell r="E69">
            <v>88636</v>
          </cell>
        </row>
        <row r="69">
          <cell r="H69">
            <v>89826</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8"/>
  <sheetViews>
    <sheetView workbookViewId="0">
      <selection activeCell="A1" sqref="$A1:$XFD1048576"/>
    </sheetView>
  </sheetViews>
  <sheetFormatPr defaultColWidth="19" defaultRowHeight="42" customHeight="1" outlineLevelCol="4"/>
  <cols>
    <col min="1" max="1" width="19.125" style="1" customWidth="1"/>
    <col min="2" max="4" width="15.125" style="302" customWidth="1"/>
    <col min="5" max="5" width="15.125" style="1" customWidth="1"/>
    <col min="6" max="16384" width="19" style="1"/>
  </cols>
  <sheetData>
    <row r="1" ht="21.75" customHeight="1" spans="1:5">
      <c r="A1" s="131" t="s">
        <v>0</v>
      </c>
      <c r="B1" s="131"/>
      <c r="C1" s="131"/>
      <c r="D1" s="131"/>
      <c r="E1" s="131"/>
    </row>
    <row r="2" ht="9" customHeight="1" spans="1:5">
      <c r="A2" s="283"/>
      <c r="B2" s="283"/>
      <c r="C2" s="283"/>
      <c r="D2" s="283"/>
      <c r="E2" s="28"/>
    </row>
    <row r="3" s="214" customFormat="1" ht="26.25" customHeight="1" spans="1:5">
      <c r="A3" s="303" t="s">
        <v>1</v>
      </c>
      <c r="B3" s="304" t="s">
        <v>2</v>
      </c>
      <c r="C3" s="304" t="s">
        <v>3</v>
      </c>
      <c r="D3" s="304" t="s">
        <v>4</v>
      </c>
      <c r="E3" s="305" t="s">
        <v>5</v>
      </c>
    </row>
    <row r="4" s="214" customFormat="1" ht="26.25" customHeight="1" spans="1:5">
      <c r="A4" s="303"/>
      <c r="B4" s="306"/>
      <c r="C4" s="306"/>
      <c r="D4" s="306"/>
      <c r="E4" s="307"/>
    </row>
    <row r="5" s="264" customFormat="1" ht="44.25" customHeight="1" spans="1:5">
      <c r="A5" s="308" t="s">
        <v>6</v>
      </c>
      <c r="B5" s="309">
        <v>23.2</v>
      </c>
      <c r="C5" s="309">
        <v>2283.4</v>
      </c>
      <c r="D5" s="309">
        <v>1821.1</v>
      </c>
      <c r="E5" s="271">
        <v>32</v>
      </c>
    </row>
    <row r="6" ht="44.25" customHeight="1" spans="1:5">
      <c r="A6" s="310" t="s">
        <v>7</v>
      </c>
      <c r="B6" s="75">
        <v>14.9</v>
      </c>
      <c r="C6" s="75">
        <v>82.5</v>
      </c>
      <c r="D6" s="75">
        <v>110.3</v>
      </c>
      <c r="E6" s="183">
        <v>11</v>
      </c>
    </row>
    <row r="7" ht="44.25" customHeight="1" spans="1:5">
      <c r="A7" s="310" t="s">
        <v>8</v>
      </c>
      <c r="B7" s="75">
        <v>15.3</v>
      </c>
      <c r="C7" s="75">
        <v>16</v>
      </c>
      <c r="D7" s="75">
        <v>87.8</v>
      </c>
      <c r="E7" s="183">
        <v>2</v>
      </c>
    </row>
    <row r="8" ht="44.25" customHeight="1" spans="1:5">
      <c r="A8" s="310" t="s">
        <v>9</v>
      </c>
      <c r="B8" s="75">
        <v>20.4</v>
      </c>
      <c r="C8" s="75">
        <v>52.7</v>
      </c>
      <c r="D8" s="75">
        <v>154.9</v>
      </c>
      <c r="E8" s="183">
        <v>3</v>
      </c>
    </row>
    <row r="9" ht="44.25" customHeight="1" spans="1:5">
      <c r="A9" s="310" t="s">
        <v>10</v>
      </c>
      <c r="B9" s="75">
        <v>22.8</v>
      </c>
      <c r="C9" s="75">
        <v>61.3</v>
      </c>
      <c r="D9" s="75">
        <v>98</v>
      </c>
      <c r="E9" s="183">
        <v>5</v>
      </c>
    </row>
    <row r="10" ht="44.25" customHeight="1" spans="1:5">
      <c r="A10" s="310" t="s">
        <v>11</v>
      </c>
      <c r="B10" s="75">
        <v>28.4</v>
      </c>
      <c r="C10" s="75">
        <v>133.5</v>
      </c>
      <c r="D10" s="75">
        <v>248.6</v>
      </c>
      <c r="E10" s="183">
        <v>0</v>
      </c>
    </row>
    <row r="11" ht="44.25" customHeight="1" spans="1:5">
      <c r="A11" s="310" t="s">
        <v>12</v>
      </c>
      <c r="B11" s="75">
        <v>28.4</v>
      </c>
      <c r="C11" s="75">
        <v>688.5</v>
      </c>
      <c r="D11" s="75">
        <v>192.9</v>
      </c>
      <c r="E11" s="183">
        <v>0</v>
      </c>
    </row>
    <row r="12" ht="44.25" customHeight="1" spans="1:5">
      <c r="A12" s="310" t="s">
        <v>13</v>
      </c>
      <c r="B12" s="75">
        <v>28.9</v>
      </c>
      <c r="C12" s="75">
        <v>197.5</v>
      </c>
      <c r="D12" s="75">
        <v>223</v>
      </c>
      <c r="E12" s="183">
        <v>0</v>
      </c>
    </row>
    <row r="13" ht="44.25" customHeight="1" spans="1:5">
      <c r="A13" s="310" t="s">
        <v>14</v>
      </c>
      <c r="B13" s="75">
        <v>28.3</v>
      </c>
      <c r="C13" s="75">
        <v>660.7</v>
      </c>
      <c r="D13" s="75">
        <v>148</v>
      </c>
      <c r="E13" s="183">
        <v>1</v>
      </c>
    </row>
    <row r="14" ht="44.25" customHeight="1" spans="1:5">
      <c r="A14" s="310" t="s">
        <v>15</v>
      </c>
      <c r="B14" s="75">
        <v>27.7</v>
      </c>
      <c r="C14" s="75">
        <v>286.6</v>
      </c>
      <c r="D14" s="75">
        <v>174.6</v>
      </c>
      <c r="E14" s="183">
        <v>0</v>
      </c>
    </row>
    <row r="15" ht="44.25" customHeight="1" spans="1:5">
      <c r="A15" s="310" t="s">
        <v>16</v>
      </c>
      <c r="B15" s="75">
        <v>24.2</v>
      </c>
      <c r="C15" s="75">
        <v>43.3</v>
      </c>
      <c r="D15" s="75">
        <v>167.7</v>
      </c>
      <c r="E15" s="183">
        <v>1</v>
      </c>
    </row>
    <row r="16" ht="44.25" customHeight="1" spans="1:5">
      <c r="A16" s="310" t="s">
        <v>17</v>
      </c>
      <c r="B16" s="75">
        <v>21.8</v>
      </c>
      <c r="C16" s="75">
        <v>52.3</v>
      </c>
      <c r="D16" s="75">
        <v>107.4</v>
      </c>
      <c r="E16" s="183">
        <v>7</v>
      </c>
    </row>
    <row r="17" ht="44.25" customHeight="1" spans="1:5">
      <c r="A17" s="290" t="s">
        <v>18</v>
      </c>
      <c r="B17" s="207">
        <v>17.2</v>
      </c>
      <c r="C17" s="207">
        <v>8.5</v>
      </c>
      <c r="D17" s="207">
        <v>107.9</v>
      </c>
      <c r="E17" s="278">
        <v>2</v>
      </c>
    </row>
    <row r="18" ht="14.25" spans="1:1">
      <c r="A18" s="92" t="s">
        <v>19</v>
      </c>
    </row>
  </sheetData>
  <mergeCells count="7">
    <mergeCell ref="A1:E1"/>
    <mergeCell ref="A2:D2"/>
    <mergeCell ref="A3:A4"/>
    <mergeCell ref="B3:B4"/>
    <mergeCell ref="C3:C4"/>
    <mergeCell ref="D3:D4"/>
    <mergeCell ref="E3:E4"/>
  </mergeCells>
  <pageMargins left="0.75" right="0.75" top="1" bottom="0.8" header="0.5" footer="0.5"/>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46"/>
  <sheetViews>
    <sheetView workbookViewId="0">
      <pane xSplit="1" ySplit="4" topLeftCell="B5" activePane="bottomRight" state="frozen"/>
      <selection/>
      <selection pane="topRight"/>
      <selection pane="bottomLeft"/>
      <selection pane="bottomRight" activeCell="A1" sqref="A1:G1"/>
    </sheetView>
  </sheetViews>
  <sheetFormatPr defaultColWidth="8.625" defaultRowHeight="21.75" customHeight="1" outlineLevelCol="6"/>
  <cols>
    <col min="1" max="1" width="14.25" style="1" customWidth="1"/>
    <col min="2" max="2" width="10.625" style="1" customWidth="1"/>
    <col min="3" max="4" width="11.25" style="1" customWidth="1"/>
    <col min="5" max="5" width="11.25" style="220" customWidth="1"/>
    <col min="6" max="6" width="11.25" style="1" customWidth="1"/>
    <col min="7" max="7" width="10.625" style="1" customWidth="1"/>
    <col min="8" max="134" width="8.625" style="1"/>
    <col min="135" max="16384" width="8.625" style="93"/>
  </cols>
  <sheetData>
    <row r="1" ht="18" customHeight="1" spans="1:7">
      <c r="A1" s="115" t="s">
        <v>285</v>
      </c>
      <c r="B1" s="115"/>
      <c r="C1" s="115"/>
      <c r="D1" s="115"/>
      <c r="E1" s="115"/>
      <c r="F1" s="115"/>
      <c r="G1" s="115"/>
    </row>
    <row r="2" ht="15" customHeight="1" spans="1:7">
      <c r="A2" s="116" t="s">
        <v>286</v>
      </c>
      <c r="B2" s="116"/>
      <c r="C2" s="116"/>
      <c r="D2" s="116"/>
      <c r="E2" s="116"/>
      <c r="F2" s="116"/>
      <c r="G2" s="116"/>
    </row>
    <row r="3" ht="18" customHeight="1" spans="1:7">
      <c r="A3" s="64" t="s">
        <v>287</v>
      </c>
      <c r="B3" s="67" t="s">
        <v>288</v>
      </c>
      <c r="C3" s="67" t="s">
        <v>289</v>
      </c>
      <c r="D3" s="10" t="s">
        <v>290</v>
      </c>
      <c r="E3" s="221"/>
      <c r="F3" s="67" t="s">
        <v>291</v>
      </c>
      <c r="G3" s="10" t="s">
        <v>292</v>
      </c>
    </row>
    <row r="4" ht="18" customHeight="1" spans="1:7">
      <c r="A4" s="153"/>
      <c r="B4" s="31"/>
      <c r="C4" s="31"/>
      <c r="D4" s="32"/>
      <c r="E4" s="14" t="s">
        <v>293</v>
      </c>
      <c r="F4" s="31"/>
      <c r="G4" s="32"/>
    </row>
    <row r="5" ht="15" customHeight="1" spans="1:7">
      <c r="A5" s="203">
        <v>1978</v>
      </c>
      <c r="B5" s="155">
        <v>57563</v>
      </c>
      <c r="C5" s="155">
        <v>27551</v>
      </c>
      <c r="D5" s="155">
        <v>20207</v>
      </c>
      <c r="E5" s="155">
        <v>19666</v>
      </c>
      <c r="F5" s="155">
        <v>9805</v>
      </c>
      <c r="G5" s="155">
        <v>573</v>
      </c>
    </row>
    <row r="6" ht="15" customHeight="1" spans="1:7">
      <c r="A6" s="203">
        <v>1979</v>
      </c>
      <c r="B6" s="155">
        <v>60636</v>
      </c>
      <c r="C6" s="155">
        <v>26809</v>
      </c>
      <c r="D6" s="155">
        <v>21891</v>
      </c>
      <c r="E6" s="155">
        <v>21221</v>
      </c>
      <c r="F6" s="155">
        <v>11936</v>
      </c>
      <c r="G6" s="155">
        <v>602</v>
      </c>
    </row>
    <row r="7" ht="15" customHeight="1" spans="1:7">
      <c r="A7" s="203">
        <v>1980</v>
      </c>
      <c r="B7" s="155">
        <v>72203</v>
      </c>
      <c r="C7" s="155">
        <v>30312</v>
      </c>
      <c r="D7" s="155">
        <v>26730</v>
      </c>
      <c r="E7" s="155">
        <v>25378</v>
      </c>
      <c r="F7" s="155">
        <v>15161</v>
      </c>
      <c r="G7" s="155">
        <v>717</v>
      </c>
    </row>
    <row r="8" ht="15" customHeight="1" spans="1:7">
      <c r="A8" s="203">
        <v>1981</v>
      </c>
      <c r="B8" s="155">
        <v>97492</v>
      </c>
      <c r="C8" s="155">
        <v>38355</v>
      </c>
      <c r="D8" s="155">
        <v>36899</v>
      </c>
      <c r="E8" s="155">
        <v>32337</v>
      </c>
      <c r="F8" s="155">
        <v>22238</v>
      </c>
      <c r="G8" s="155">
        <v>960</v>
      </c>
    </row>
    <row r="9" ht="15" customHeight="1" spans="1:7">
      <c r="A9" s="203">
        <v>1982</v>
      </c>
      <c r="B9" s="155">
        <v>113442</v>
      </c>
      <c r="C9" s="155">
        <v>43521</v>
      </c>
      <c r="D9" s="155">
        <v>43157</v>
      </c>
      <c r="E9" s="155">
        <v>37309</v>
      </c>
      <c r="F9" s="155">
        <v>26764</v>
      </c>
      <c r="G9" s="155">
        <v>1108</v>
      </c>
    </row>
    <row r="10" ht="15" customHeight="1" spans="1:7">
      <c r="A10" s="203">
        <v>1983</v>
      </c>
      <c r="B10" s="155">
        <v>114778</v>
      </c>
      <c r="C10" s="155">
        <v>39455</v>
      </c>
      <c r="D10" s="155">
        <v>42895</v>
      </c>
      <c r="E10" s="155">
        <v>38102</v>
      </c>
      <c r="F10" s="155">
        <v>32428</v>
      </c>
      <c r="G10" s="155">
        <v>1112</v>
      </c>
    </row>
    <row r="11" ht="15" customHeight="1" spans="1:7">
      <c r="A11" s="203">
        <v>1984</v>
      </c>
      <c r="B11" s="155">
        <v>146888</v>
      </c>
      <c r="C11" s="155">
        <v>47591</v>
      </c>
      <c r="D11" s="155">
        <v>57592</v>
      </c>
      <c r="E11" s="155">
        <v>51206</v>
      </c>
      <c r="F11" s="155">
        <v>41705</v>
      </c>
      <c r="G11" s="155">
        <v>1410</v>
      </c>
    </row>
    <row r="12" ht="15" customHeight="1" spans="1:7">
      <c r="A12" s="203">
        <v>1985</v>
      </c>
      <c r="B12" s="155">
        <v>191607</v>
      </c>
      <c r="C12" s="155">
        <v>61919</v>
      </c>
      <c r="D12" s="155">
        <v>74682</v>
      </c>
      <c r="E12" s="155">
        <v>64585</v>
      </c>
      <c r="F12" s="155">
        <v>55006</v>
      </c>
      <c r="G12" s="155">
        <v>1819</v>
      </c>
    </row>
    <row r="13" ht="15" customHeight="1" spans="1:7">
      <c r="A13" s="203">
        <v>1986</v>
      </c>
      <c r="B13" s="155">
        <v>232313</v>
      </c>
      <c r="C13" s="155">
        <v>67951</v>
      </c>
      <c r="D13" s="155">
        <v>96052</v>
      </c>
      <c r="E13" s="155">
        <v>84913</v>
      </c>
      <c r="F13" s="155">
        <v>68310</v>
      </c>
      <c r="G13" s="155">
        <v>2178</v>
      </c>
    </row>
    <row r="14" s="137" customFormat="1" ht="15" customHeight="1" spans="1:7">
      <c r="A14" s="203">
        <v>1987</v>
      </c>
      <c r="B14" s="155">
        <v>275757</v>
      </c>
      <c r="C14" s="155">
        <v>81033</v>
      </c>
      <c r="D14" s="155">
        <v>106727</v>
      </c>
      <c r="E14" s="155">
        <v>89792</v>
      </c>
      <c r="F14" s="155">
        <v>87997</v>
      </c>
      <c r="G14" s="155">
        <v>2549</v>
      </c>
    </row>
    <row r="15" s="137" customFormat="1" ht="15" customHeight="1" spans="1:7">
      <c r="A15" s="203">
        <v>1988</v>
      </c>
      <c r="B15" s="155">
        <v>377118</v>
      </c>
      <c r="C15" s="155">
        <v>97463</v>
      </c>
      <c r="D15" s="155">
        <v>150579</v>
      </c>
      <c r="E15" s="155">
        <v>119331</v>
      </c>
      <c r="F15" s="155">
        <v>129076</v>
      </c>
      <c r="G15" s="155">
        <v>3430</v>
      </c>
    </row>
    <row r="16" ht="15" customHeight="1" spans="1:7">
      <c r="A16" s="203">
        <v>1989</v>
      </c>
      <c r="B16" s="155">
        <v>452137</v>
      </c>
      <c r="C16" s="155">
        <v>119578</v>
      </c>
      <c r="D16" s="155">
        <v>174529</v>
      </c>
      <c r="E16" s="155">
        <v>145514</v>
      </c>
      <c r="F16" s="155">
        <v>158030</v>
      </c>
      <c r="G16" s="155">
        <v>4046</v>
      </c>
    </row>
    <row r="17" ht="15" customHeight="1" spans="1:7">
      <c r="A17" s="203">
        <v>1990</v>
      </c>
      <c r="B17" s="155">
        <v>510641</v>
      </c>
      <c r="C17" s="155">
        <v>136365</v>
      </c>
      <c r="D17" s="155">
        <v>188180</v>
      </c>
      <c r="E17" s="155">
        <v>163787</v>
      </c>
      <c r="F17" s="155">
        <v>186096</v>
      </c>
      <c r="G17" s="155">
        <v>4490</v>
      </c>
    </row>
    <row r="18" ht="15" customHeight="1" spans="1:7">
      <c r="A18" s="203">
        <v>1991</v>
      </c>
      <c r="B18" s="155">
        <v>637013</v>
      </c>
      <c r="C18" s="155">
        <v>145632</v>
      </c>
      <c r="D18" s="155">
        <v>254018</v>
      </c>
      <c r="E18" s="155">
        <v>229461</v>
      </c>
      <c r="F18" s="155">
        <v>237363</v>
      </c>
      <c r="G18" s="155">
        <v>4937</v>
      </c>
    </row>
    <row r="19" ht="15" customHeight="1" spans="1:7">
      <c r="A19" s="203">
        <v>1992</v>
      </c>
      <c r="B19" s="155">
        <v>815756</v>
      </c>
      <c r="C19" s="155">
        <v>164692</v>
      </c>
      <c r="D19" s="155">
        <v>326824</v>
      </c>
      <c r="E19" s="155">
        <v>288467</v>
      </c>
      <c r="F19" s="155">
        <v>324240</v>
      </c>
      <c r="G19" s="155">
        <v>5932</v>
      </c>
    </row>
    <row r="20" ht="15" customHeight="1" spans="1:7">
      <c r="A20" s="203">
        <v>1993</v>
      </c>
      <c r="B20" s="155">
        <v>1126985</v>
      </c>
      <c r="C20" s="155">
        <v>170199</v>
      </c>
      <c r="D20" s="155">
        <v>500280</v>
      </c>
      <c r="E20" s="155">
        <v>453737.014203659</v>
      </c>
      <c r="F20" s="155">
        <v>456506</v>
      </c>
      <c r="G20" s="155">
        <v>7689</v>
      </c>
    </row>
    <row r="21" ht="15" customHeight="1" spans="1:7">
      <c r="A21" s="203">
        <v>1994</v>
      </c>
      <c r="B21" s="155">
        <v>1473132</v>
      </c>
      <c r="C21" s="155">
        <v>181627</v>
      </c>
      <c r="D21" s="155">
        <v>687936</v>
      </c>
      <c r="E21" s="155">
        <v>628575.171374889</v>
      </c>
      <c r="F21" s="155">
        <v>603569</v>
      </c>
      <c r="G21" s="155">
        <v>9429</v>
      </c>
    </row>
    <row r="22" ht="15" customHeight="1" spans="1:7">
      <c r="A22" s="203">
        <v>1995</v>
      </c>
      <c r="B22" s="155">
        <v>1758208</v>
      </c>
      <c r="C22" s="155">
        <v>199052</v>
      </c>
      <c r="D22" s="155">
        <v>808979</v>
      </c>
      <c r="E22" s="155">
        <v>752561.496917747</v>
      </c>
      <c r="F22" s="155">
        <v>750177</v>
      </c>
      <c r="G22" s="155">
        <v>10559</v>
      </c>
    </row>
    <row r="23" ht="15" customHeight="1" spans="1:7">
      <c r="A23" s="203">
        <v>1996</v>
      </c>
      <c r="B23" s="155">
        <v>2009632</v>
      </c>
      <c r="C23" s="155">
        <v>215966</v>
      </c>
      <c r="D23" s="155">
        <v>967192</v>
      </c>
      <c r="E23" s="155">
        <v>911308.666064305</v>
      </c>
      <c r="F23" s="155">
        <v>826474</v>
      </c>
      <c r="G23" s="155">
        <v>11323</v>
      </c>
    </row>
    <row r="24" ht="15" customHeight="1" spans="1:7">
      <c r="A24" s="203">
        <v>1997</v>
      </c>
      <c r="B24" s="155">
        <v>2347168</v>
      </c>
      <c r="C24" s="155">
        <v>225873</v>
      </c>
      <c r="D24" s="155">
        <v>1170685</v>
      </c>
      <c r="E24" s="155">
        <v>1102352.41801863</v>
      </c>
      <c r="F24" s="155">
        <v>950610</v>
      </c>
      <c r="G24" s="155">
        <v>12408</v>
      </c>
    </row>
    <row r="25" ht="15" customHeight="1" spans="1:7">
      <c r="A25" s="203">
        <v>1998</v>
      </c>
      <c r="B25" s="155">
        <v>2681195</v>
      </c>
      <c r="C25" s="155">
        <v>230244</v>
      </c>
      <c r="D25" s="155">
        <v>1361689</v>
      </c>
      <c r="E25" s="155">
        <v>1279928.14587176</v>
      </c>
      <c r="F25" s="155">
        <v>1089262</v>
      </c>
      <c r="G25" s="155">
        <v>13298</v>
      </c>
    </row>
    <row r="26" ht="15" customHeight="1" spans="1:7">
      <c r="A26" s="203">
        <v>1999</v>
      </c>
      <c r="B26" s="155">
        <v>2971536</v>
      </c>
      <c r="C26" s="155">
        <v>235782</v>
      </c>
      <c r="D26" s="155">
        <v>1510929</v>
      </c>
      <c r="E26" s="155">
        <v>1418834.5476906</v>
      </c>
      <c r="F26" s="155">
        <v>1224825</v>
      </c>
      <c r="G26" s="155">
        <v>13828</v>
      </c>
    </row>
    <row r="27" ht="15" customHeight="1" spans="1:7">
      <c r="A27" s="203">
        <v>2000</v>
      </c>
      <c r="B27" s="155">
        <v>3454361</v>
      </c>
      <c r="C27" s="155">
        <v>235122</v>
      </c>
      <c r="D27" s="155">
        <v>1808339</v>
      </c>
      <c r="E27" s="155">
        <v>1680912.21431526</v>
      </c>
      <c r="F27" s="155">
        <v>1410900</v>
      </c>
      <c r="G27" s="155">
        <v>15077</v>
      </c>
    </row>
    <row r="28" ht="15" customHeight="1" spans="1:7">
      <c r="A28" s="203">
        <v>2001</v>
      </c>
      <c r="B28" s="155">
        <v>4043816</v>
      </c>
      <c r="C28" s="155">
        <v>241217</v>
      </c>
      <c r="D28" s="155">
        <v>2210726</v>
      </c>
      <c r="E28" s="155">
        <v>2035610.31950264</v>
      </c>
      <c r="F28" s="155">
        <v>1591873</v>
      </c>
      <c r="G28" s="222">
        <v>17035</v>
      </c>
    </row>
    <row r="29" ht="15" customHeight="1" spans="1:7">
      <c r="A29" s="203">
        <v>2002</v>
      </c>
      <c r="B29" s="155">
        <v>4697340</v>
      </c>
      <c r="C29" s="155">
        <v>251516</v>
      </c>
      <c r="D29" s="155">
        <v>2651145</v>
      </c>
      <c r="E29" s="155">
        <v>2451547.48758912</v>
      </c>
      <c r="F29" s="155">
        <v>1794679</v>
      </c>
      <c r="G29" s="222">
        <v>19636</v>
      </c>
    </row>
    <row r="30" ht="15" customHeight="1" spans="1:7">
      <c r="A30" s="203">
        <v>2003</v>
      </c>
      <c r="B30" s="155">
        <v>5720540</v>
      </c>
      <c r="C30" s="222">
        <v>258994</v>
      </c>
      <c r="D30" s="222">
        <v>3427932</v>
      </c>
      <c r="E30" s="222">
        <v>3203014.21770957</v>
      </c>
      <c r="F30" s="222">
        <v>2033614</v>
      </c>
      <c r="G30" s="222">
        <v>23731</v>
      </c>
    </row>
    <row r="31" ht="15" customHeight="1" spans="1:7">
      <c r="A31" s="203">
        <v>2004</v>
      </c>
      <c r="B31" s="155">
        <v>7042951</v>
      </c>
      <c r="C31" s="222">
        <v>290626</v>
      </c>
      <c r="D31" s="222">
        <v>4336354</v>
      </c>
      <c r="E31" s="222">
        <v>4085044</v>
      </c>
      <c r="F31" s="222">
        <v>2415971</v>
      </c>
      <c r="G31" s="222">
        <v>29060</v>
      </c>
    </row>
    <row r="32" ht="15" customHeight="1" spans="1:7">
      <c r="A32" s="203">
        <v>2005</v>
      </c>
      <c r="B32" s="155">
        <v>8857187.07152472</v>
      </c>
      <c r="C32" s="222">
        <v>307111.084885993</v>
      </c>
      <c r="D32" s="222">
        <v>5394205.46407389</v>
      </c>
      <c r="E32" s="222">
        <v>5108605.49733993</v>
      </c>
      <c r="F32" s="222">
        <v>3155870.52256484</v>
      </c>
      <c r="G32" s="222">
        <v>36435.0853432803</v>
      </c>
    </row>
    <row r="33" ht="15" customHeight="1" spans="1:7">
      <c r="A33" s="203">
        <v>2006</v>
      </c>
      <c r="B33" s="155">
        <v>10643141</v>
      </c>
      <c r="C33" s="222">
        <v>344383</v>
      </c>
      <c r="D33" s="222">
        <v>6489788</v>
      </c>
      <c r="E33" s="222">
        <v>6168851.00095219</v>
      </c>
      <c r="F33" s="222">
        <v>3808970</v>
      </c>
      <c r="G33" s="222">
        <v>42716.0900626104</v>
      </c>
    </row>
    <row r="34" s="137" customFormat="1" ht="15" customHeight="1" spans="1:7">
      <c r="A34" s="203">
        <v>2007</v>
      </c>
      <c r="B34" s="155">
        <v>12838773</v>
      </c>
      <c r="C34" s="222">
        <v>384047</v>
      </c>
      <c r="D34" s="222">
        <v>7684695</v>
      </c>
      <c r="E34" s="222">
        <v>7333410.61692474</v>
      </c>
      <c r="F34" s="222">
        <v>4770031</v>
      </c>
      <c r="G34" s="222">
        <v>49046.006035833</v>
      </c>
    </row>
    <row r="35" s="137" customFormat="1" ht="15" customHeight="1" spans="1:7">
      <c r="A35" s="203">
        <v>2008</v>
      </c>
      <c r="B35" s="155">
        <v>14738443</v>
      </c>
      <c r="C35" s="222">
        <v>434395</v>
      </c>
      <c r="D35" s="222">
        <v>8678557</v>
      </c>
      <c r="E35" s="222">
        <v>8291156.79741534</v>
      </c>
      <c r="F35" s="222">
        <v>5625491</v>
      </c>
      <c r="G35" s="222">
        <v>53533.0185423969</v>
      </c>
    </row>
    <row r="36" s="28" customFormat="1" ht="15" customHeight="1" spans="1:7">
      <c r="A36" s="203">
        <v>2009</v>
      </c>
      <c r="B36" s="155">
        <v>15875506</v>
      </c>
      <c r="C36" s="222">
        <v>441344</v>
      </c>
      <c r="D36" s="222">
        <v>9258448</v>
      </c>
      <c r="E36" s="222">
        <v>8810432.79832611</v>
      </c>
      <c r="F36" s="222">
        <v>6175714</v>
      </c>
      <c r="G36" s="222">
        <v>54886.9658415157</v>
      </c>
    </row>
    <row r="37" s="28" customFormat="1" ht="15" customHeight="1" spans="1:7">
      <c r="A37" s="203">
        <v>2010</v>
      </c>
      <c r="B37" s="155">
        <v>18778747</v>
      </c>
      <c r="C37" s="222">
        <v>487971</v>
      </c>
      <c r="D37" s="222">
        <v>11012789</v>
      </c>
      <c r="E37" s="222">
        <v>10491906.8051526</v>
      </c>
      <c r="F37" s="222">
        <v>7277987</v>
      </c>
      <c r="G37" s="222">
        <v>61691.0216819974</v>
      </c>
    </row>
    <row r="38" s="28" customFormat="1" ht="15" customHeight="1" spans="1:7">
      <c r="A38" s="203">
        <v>2011</v>
      </c>
      <c r="B38" s="155">
        <v>22265561</v>
      </c>
      <c r="C38" s="222">
        <v>550680</v>
      </c>
      <c r="D38" s="222">
        <v>12599151</v>
      </c>
      <c r="E38" s="222">
        <v>12012920.5089354</v>
      </c>
      <c r="F38" s="222">
        <v>9115730</v>
      </c>
      <c r="G38" s="222">
        <v>71079.2051077414</v>
      </c>
    </row>
    <row r="39" s="28" customFormat="1" ht="15" customHeight="1" spans="1:7">
      <c r="A39" s="203">
        <v>2012</v>
      </c>
      <c r="B39" s="155">
        <v>24825758</v>
      </c>
      <c r="C39" s="222">
        <v>586233</v>
      </c>
      <c r="D39" s="222">
        <v>13957942</v>
      </c>
      <c r="E39" s="222">
        <v>13335662.5891474</v>
      </c>
      <c r="F39" s="222">
        <v>10281583</v>
      </c>
      <c r="G39" s="222">
        <v>78845.7211820939</v>
      </c>
    </row>
    <row r="40" s="28" customFormat="1" ht="15" customHeight="1" spans="1:7">
      <c r="A40" s="203">
        <v>2013</v>
      </c>
      <c r="B40" s="155">
        <v>26929646</v>
      </c>
      <c r="C40" s="134">
        <v>599795</v>
      </c>
      <c r="D40" s="134">
        <v>15145406</v>
      </c>
      <c r="E40" s="134">
        <v>14525840.820758</v>
      </c>
      <c r="F40" s="134">
        <v>11184445</v>
      </c>
      <c r="G40" s="222">
        <v>85100.5577588522</v>
      </c>
    </row>
    <row r="41" s="28" customFormat="1" ht="15" customHeight="1" spans="1:7">
      <c r="A41" s="203">
        <v>2014</v>
      </c>
      <c r="B41" s="155">
        <v>28651875</v>
      </c>
      <c r="C41" s="222">
        <v>615352</v>
      </c>
      <c r="D41" s="222">
        <v>16075409</v>
      </c>
      <c r="E41" s="222">
        <v>15429063.8324912</v>
      </c>
      <c r="F41" s="222">
        <v>11961114</v>
      </c>
      <c r="G41" s="222">
        <v>90006.8325322778</v>
      </c>
    </row>
    <row r="42" s="28" customFormat="1" ht="15" customHeight="1" spans="1:7">
      <c r="A42" s="203">
        <v>2015</v>
      </c>
      <c r="B42" s="222">
        <v>30527857</v>
      </c>
      <c r="C42" s="222">
        <v>595617</v>
      </c>
      <c r="D42" s="222">
        <v>16809584</v>
      </c>
      <c r="E42" s="222">
        <v>16151439.7486068</v>
      </c>
      <c r="F42" s="222">
        <v>13122656</v>
      </c>
      <c r="G42" s="222">
        <v>95365.281227059</v>
      </c>
    </row>
    <row r="43" s="28" customFormat="1" ht="15" customHeight="1" spans="1:7">
      <c r="A43" s="203">
        <v>2016</v>
      </c>
      <c r="B43" s="222">
        <v>32486835</v>
      </c>
      <c r="C43" s="222">
        <v>609314</v>
      </c>
      <c r="D43" s="222">
        <v>17298470</v>
      </c>
      <c r="E43" s="222">
        <v>16608410.0710503</v>
      </c>
      <c r="F43" s="222">
        <v>14579051</v>
      </c>
      <c r="G43" s="222">
        <v>100897.058823529</v>
      </c>
    </row>
    <row r="44" s="28" customFormat="1" ht="15" customHeight="1" spans="1:7">
      <c r="A44" s="203">
        <v>2017</v>
      </c>
      <c r="B44" s="222">
        <v>34303129.5984115</v>
      </c>
      <c r="C44" s="222">
        <v>556390.697422251</v>
      </c>
      <c r="D44" s="222">
        <v>17249685.8141339</v>
      </c>
      <c r="E44" s="222">
        <v>16484263.6608274</v>
      </c>
      <c r="F44" s="222">
        <v>16497053.0868553</v>
      </c>
      <c r="G44" s="222">
        <v>105710.722953502</v>
      </c>
    </row>
    <row r="45" s="28" customFormat="1" ht="18.95" customHeight="1" spans="1:7">
      <c r="A45" s="203">
        <v>2018</v>
      </c>
      <c r="B45" s="222">
        <v>36327012.56</v>
      </c>
      <c r="C45" s="222">
        <v>615858.625941846</v>
      </c>
      <c r="D45" s="222">
        <v>17802315.2060608</v>
      </c>
      <c r="E45" s="222">
        <v>16953256.8419429</v>
      </c>
      <c r="F45" s="222">
        <v>17908838.7279974</v>
      </c>
      <c r="G45" s="222">
        <v>110585</v>
      </c>
    </row>
    <row r="46" customHeight="1" spans="1:7">
      <c r="A46" s="223" t="s">
        <v>294</v>
      </c>
      <c r="B46" s="223"/>
      <c r="C46" s="223"/>
      <c r="D46" s="223"/>
      <c r="E46" s="223"/>
      <c r="F46" s="223"/>
      <c r="G46" s="223"/>
    </row>
  </sheetData>
  <mergeCells count="9">
    <mergeCell ref="A1:G1"/>
    <mergeCell ref="A2:G2"/>
    <mergeCell ref="A46:G46"/>
    <mergeCell ref="A3:A4"/>
    <mergeCell ref="B3:B4"/>
    <mergeCell ref="C3:C4"/>
    <mergeCell ref="D3:D4"/>
    <mergeCell ref="F3:F4"/>
    <mergeCell ref="G3:G4"/>
  </mergeCells>
  <pageMargins left="0.75" right="0.559722222222222" top="0.659722222222222" bottom="0.85" header="0.5" footer="0.5"/>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44"/>
  <sheetViews>
    <sheetView workbookViewId="0">
      <pane xSplit="1" ySplit="3" topLeftCell="B11" activePane="bottomRight" state="frozen"/>
      <selection/>
      <selection pane="topRight"/>
      <selection pane="bottomLeft"/>
      <selection pane="bottomRight" activeCell="A1" sqref="A1:E1"/>
    </sheetView>
  </sheetViews>
  <sheetFormatPr defaultColWidth="14.125" defaultRowHeight="22.5" customHeight="1" outlineLevelCol="4"/>
  <cols>
    <col min="1" max="2" width="15.625" style="1" customWidth="1"/>
    <col min="3" max="5" width="16.375" style="1" customWidth="1"/>
    <col min="6" max="238" width="14.125" style="1"/>
    <col min="239" max="16384" width="14.125" style="93"/>
  </cols>
  <sheetData>
    <row r="1" ht="24" customHeight="1" spans="1:5">
      <c r="A1" s="115" t="s">
        <v>295</v>
      </c>
      <c r="B1" s="115"/>
      <c r="C1" s="115"/>
      <c r="D1" s="115"/>
      <c r="E1" s="115"/>
    </row>
    <row r="2" ht="24.95" customHeight="1" spans="1:5">
      <c r="A2" s="215" t="s">
        <v>296</v>
      </c>
      <c r="B2" s="215"/>
      <c r="C2" s="215"/>
      <c r="D2" s="215"/>
      <c r="E2" s="215"/>
    </row>
    <row r="3" s="214" customFormat="1" ht="42" customHeight="1" spans="1:5">
      <c r="A3" s="9" t="s">
        <v>287</v>
      </c>
      <c r="B3" s="14" t="s">
        <v>297</v>
      </c>
      <c r="C3" s="14" t="s">
        <v>298</v>
      </c>
      <c r="D3" s="14" t="s">
        <v>299</v>
      </c>
      <c r="E3" s="40" t="s">
        <v>300</v>
      </c>
    </row>
    <row r="4" ht="15" customHeight="1" spans="1:5">
      <c r="A4" s="216">
        <v>1978</v>
      </c>
      <c r="B4" s="42">
        <v>100</v>
      </c>
      <c r="C4" s="72">
        <v>47.86</v>
      </c>
      <c r="D4" s="72">
        <v>35.1</v>
      </c>
      <c r="E4" s="72">
        <v>17.04</v>
      </c>
    </row>
    <row r="5" ht="15" customHeight="1" spans="1:5">
      <c r="A5" s="203">
        <v>1979</v>
      </c>
      <c r="B5" s="183">
        <v>100</v>
      </c>
      <c r="C5" s="75">
        <v>44.21</v>
      </c>
      <c r="D5" s="75">
        <v>36.1</v>
      </c>
      <c r="E5" s="75">
        <v>19.69</v>
      </c>
    </row>
    <row r="6" ht="15" customHeight="1" spans="1:5">
      <c r="A6" s="203">
        <v>1980</v>
      </c>
      <c r="B6" s="183">
        <v>100</v>
      </c>
      <c r="C6" s="75">
        <v>41.98</v>
      </c>
      <c r="D6" s="75">
        <v>37.02</v>
      </c>
      <c r="E6" s="75">
        <v>21</v>
      </c>
    </row>
    <row r="7" ht="15" customHeight="1" spans="1:5">
      <c r="A7" s="203">
        <v>1981</v>
      </c>
      <c r="B7" s="183">
        <v>100</v>
      </c>
      <c r="C7" s="75">
        <v>39.34</v>
      </c>
      <c r="D7" s="75">
        <v>37.85</v>
      </c>
      <c r="E7" s="75">
        <v>22.81</v>
      </c>
    </row>
    <row r="8" ht="15" customHeight="1" spans="1:5">
      <c r="A8" s="203">
        <v>1982</v>
      </c>
      <c r="B8" s="183">
        <v>100</v>
      </c>
      <c r="C8" s="75">
        <v>38.36</v>
      </c>
      <c r="D8" s="75">
        <v>38.04</v>
      </c>
      <c r="E8" s="75">
        <v>23.6</v>
      </c>
    </row>
    <row r="9" ht="15" customHeight="1" spans="1:5">
      <c r="A9" s="203">
        <v>1983</v>
      </c>
      <c r="B9" s="183">
        <v>100</v>
      </c>
      <c r="C9" s="75">
        <v>34.38</v>
      </c>
      <c r="D9" s="75">
        <v>37.37</v>
      </c>
      <c r="E9" s="75">
        <v>28.25</v>
      </c>
    </row>
    <row r="10" ht="15" customHeight="1" spans="1:5">
      <c r="A10" s="203">
        <v>1984</v>
      </c>
      <c r="B10" s="183">
        <v>100</v>
      </c>
      <c r="C10" s="75">
        <v>32.4</v>
      </c>
      <c r="D10" s="75">
        <v>39.21</v>
      </c>
      <c r="E10" s="75">
        <v>28.39</v>
      </c>
    </row>
    <row r="11" ht="15" customHeight="1" spans="1:5">
      <c r="A11" s="203">
        <v>1985</v>
      </c>
      <c r="B11" s="183">
        <v>100</v>
      </c>
      <c r="C11" s="75">
        <v>32.32</v>
      </c>
      <c r="D11" s="75">
        <v>38.97</v>
      </c>
      <c r="E11" s="75">
        <v>28.71</v>
      </c>
    </row>
    <row r="12" ht="15" customHeight="1" spans="1:5">
      <c r="A12" s="203">
        <v>1986</v>
      </c>
      <c r="B12" s="183">
        <v>100</v>
      </c>
      <c r="C12" s="75">
        <v>29.25</v>
      </c>
      <c r="D12" s="75">
        <v>41.35</v>
      </c>
      <c r="E12" s="75">
        <v>29.4</v>
      </c>
    </row>
    <row r="13" ht="15" customHeight="1" spans="1:5">
      <c r="A13" s="203">
        <v>1987</v>
      </c>
      <c r="B13" s="183">
        <v>100</v>
      </c>
      <c r="C13" s="75">
        <v>29.39</v>
      </c>
      <c r="D13" s="75">
        <v>38.7</v>
      </c>
      <c r="E13" s="75">
        <v>31.91</v>
      </c>
    </row>
    <row r="14" ht="15" customHeight="1" spans="1:5">
      <c r="A14" s="203">
        <v>1988</v>
      </c>
      <c r="B14" s="183">
        <v>100</v>
      </c>
      <c r="C14" s="75">
        <v>25.84</v>
      </c>
      <c r="D14" s="75">
        <v>39.93</v>
      </c>
      <c r="E14" s="75">
        <v>34.23</v>
      </c>
    </row>
    <row r="15" ht="15" customHeight="1" spans="1:5">
      <c r="A15" s="203">
        <v>1989</v>
      </c>
      <c r="B15" s="183">
        <v>100</v>
      </c>
      <c r="C15" s="75">
        <v>26.45</v>
      </c>
      <c r="D15" s="75">
        <v>38.6</v>
      </c>
      <c r="E15" s="75">
        <v>34.95</v>
      </c>
    </row>
    <row r="16" ht="15" customHeight="1" spans="1:5">
      <c r="A16" s="203">
        <v>1990</v>
      </c>
      <c r="B16" s="183">
        <v>100</v>
      </c>
      <c r="C16" s="75">
        <v>26.7</v>
      </c>
      <c r="D16" s="75">
        <v>36.85</v>
      </c>
      <c r="E16" s="75">
        <v>36.45</v>
      </c>
    </row>
    <row r="17" ht="15" customHeight="1" spans="1:5">
      <c r="A17" s="203">
        <v>1991</v>
      </c>
      <c r="B17" s="183">
        <v>100</v>
      </c>
      <c r="C17" s="75">
        <v>22.86</v>
      </c>
      <c r="D17" s="75">
        <v>39.87</v>
      </c>
      <c r="E17" s="75">
        <v>37.27</v>
      </c>
    </row>
    <row r="18" ht="15" customHeight="1" spans="1:5">
      <c r="A18" s="203">
        <v>1992</v>
      </c>
      <c r="B18" s="183">
        <v>100</v>
      </c>
      <c r="C18" s="75">
        <v>20.1888800082378</v>
      </c>
      <c r="D18" s="75">
        <v>40.0639406881469</v>
      </c>
      <c r="E18" s="75">
        <v>39.7471793036153</v>
      </c>
    </row>
    <row r="19" ht="15" customHeight="1" spans="1:5">
      <c r="A19" s="203">
        <v>1993</v>
      </c>
      <c r="B19" s="183">
        <v>100</v>
      </c>
      <c r="C19" s="75">
        <v>15.1021530898814</v>
      </c>
      <c r="D19" s="75">
        <v>44.3910078661207</v>
      </c>
      <c r="E19" s="75">
        <v>40.5068390439979</v>
      </c>
    </row>
    <row r="20" ht="15" customHeight="1" spans="1:5">
      <c r="A20" s="203">
        <v>1994</v>
      </c>
      <c r="B20" s="183">
        <v>100</v>
      </c>
      <c r="C20" s="75">
        <v>12.3293092540248</v>
      </c>
      <c r="D20" s="75">
        <v>46.698870162348</v>
      </c>
      <c r="E20" s="75">
        <v>40.9718205836273</v>
      </c>
    </row>
    <row r="21" ht="15" customHeight="1" spans="1:5">
      <c r="A21" s="203">
        <v>1995</v>
      </c>
      <c r="B21" s="183">
        <v>100</v>
      </c>
      <c r="C21" s="75">
        <v>11.3212998689575</v>
      </c>
      <c r="D21" s="75">
        <v>46.0115640470297</v>
      </c>
      <c r="E21" s="75">
        <v>42.6671360840128</v>
      </c>
    </row>
    <row r="22" ht="15" customHeight="1" spans="1:5">
      <c r="A22" s="203">
        <v>1996</v>
      </c>
      <c r="B22" s="183">
        <v>100</v>
      </c>
      <c r="C22" s="75">
        <v>10.7465446410089</v>
      </c>
      <c r="D22" s="75">
        <v>48.127816436044</v>
      </c>
      <c r="E22" s="75">
        <v>41.1256389229471</v>
      </c>
    </row>
    <row r="23" ht="15" customHeight="1" spans="1:5">
      <c r="A23" s="203">
        <v>1997</v>
      </c>
      <c r="B23" s="183">
        <v>100</v>
      </c>
      <c r="C23" s="75">
        <v>9.62321401791435</v>
      </c>
      <c r="D23" s="75">
        <v>49.8764894545256</v>
      </c>
      <c r="E23" s="75">
        <v>40.50029652756</v>
      </c>
    </row>
    <row r="24" ht="15" customHeight="1" spans="1:5">
      <c r="A24" s="203">
        <v>1998</v>
      </c>
      <c r="B24" s="183">
        <v>100</v>
      </c>
      <c r="C24" s="75">
        <v>8.58736496226496</v>
      </c>
      <c r="D24" s="75">
        <v>50.7866455069475</v>
      </c>
      <c r="E24" s="75">
        <v>40.6259895307876</v>
      </c>
    </row>
    <row r="25" ht="15" customHeight="1" spans="1:5">
      <c r="A25" s="203">
        <v>1999</v>
      </c>
      <c r="B25" s="183">
        <v>100</v>
      </c>
      <c r="C25" s="75">
        <v>7.93468428449125</v>
      </c>
      <c r="D25" s="75">
        <v>50.846733810393</v>
      </c>
      <c r="E25" s="75">
        <v>41.2185819051157</v>
      </c>
    </row>
    <row r="26" ht="15" customHeight="1" spans="1:5">
      <c r="A26" s="203">
        <v>2000</v>
      </c>
      <c r="B26" s="183">
        <v>100</v>
      </c>
      <c r="C26" s="75">
        <v>6.80652659059085</v>
      </c>
      <c r="D26" s="75">
        <v>52.3494504482884</v>
      </c>
      <c r="E26" s="75">
        <v>40.8440229611207</v>
      </c>
    </row>
    <row r="27" ht="15" customHeight="1" spans="1:5">
      <c r="A27" s="203">
        <v>2001</v>
      </c>
      <c r="B27" s="183">
        <v>100</v>
      </c>
      <c r="C27" s="75">
        <v>5.96508347560819</v>
      </c>
      <c r="D27" s="75">
        <v>54.6693024608439</v>
      </c>
      <c r="E27" s="75">
        <v>39.3656140635479</v>
      </c>
    </row>
    <row r="28" ht="15" customHeight="1" spans="1:5">
      <c r="A28" s="203">
        <v>2002</v>
      </c>
      <c r="B28" s="183">
        <v>100</v>
      </c>
      <c r="C28" s="75">
        <v>5.35443463747568</v>
      </c>
      <c r="D28" s="75">
        <v>56.4392826578447</v>
      </c>
      <c r="E28" s="75">
        <v>38.2062827046797</v>
      </c>
    </row>
    <row r="29" ht="15" customHeight="1" spans="1:5">
      <c r="A29" s="203">
        <v>2003</v>
      </c>
      <c r="B29" s="183">
        <v>100</v>
      </c>
      <c r="C29" s="75">
        <v>4.52743971722949</v>
      </c>
      <c r="D29" s="75">
        <v>59.9232240312977</v>
      </c>
      <c r="E29" s="75">
        <v>35.5493362514728</v>
      </c>
    </row>
    <row r="30" ht="15" customHeight="1" spans="1:5">
      <c r="A30" s="203">
        <v>2004</v>
      </c>
      <c r="B30" s="183">
        <v>100</v>
      </c>
      <c r="C30" s="75">
        <v>4.12648050511781</v>
      </c>
      <c r="D30" s="75">
        <v>61.5701287713062</v>
      </c>
      <c r="E30" s="75">
        <v>34.303390723576</v>
      </c>
    </row>
    <row r="31" ht="15" customHeight="1" spans="1:5">
      <c r="A31" s="203">
        <v>2005</v>
      </c>
      <c r="B31" s="183">
        <v>100</v>
      </c>
      <c r="C31" s="75">
        <v>3.46736590755021</v>
      </c>
      <c r="D31" s="75">
        <v>60.9020157360784</v>
      </c>
      <c r="E31" s="75">
        <v>35.6306183563714</v>
      </c>
    </row>
    <row r="32" ht="15" customHeight="1" spans="1:5">
      <c r="A32" s="203">
        <v>2006</v>
      </c>
      <c r="B32" s="183">
        <v>100</v>
      </c>
      <c r="C32" s="75">
        <v>3.23572712228467</v>
      </c>
      <c r="D32" s="75">
        <v>60.9762475194118</v>
      </c>
      <c r="E32" s="75">
        <v>35.7880253583035</v>
      </c>
    </row>
    <row r="33" s="137" customFormat="1" ht="15" customHeight="1" spans="1:5">
      <c r="A33" s="203">
        <v>2007</v>
      </c>
      <c r="B33" s="183">
        <v>100</v>
      </c>
      <c r="C33" s="75">
        <v>2.99130610066865</v>
      </c>
      <c r="D33" s="75">
        <v>59.8553693565577</v>
      </c>
      <c r="E33" s="75">
        <v>37.1533245427737</v>
      </c>
    </row>
    <row r="34" s="137" customFormat="1" ht="15" customHeight="1" spans="1:5">
      <c r="A34" s="203">
        <v>2008</v>
      </c>
      <c r="B34" s="183">
        <v>100</v>
      </c>
      <c r="C34" s="75">
        <v>2.94736017909083</v>
      </c>
      <c r="D34" s="75">
        <v>58.8838115396586</v>
      </c>
      <c r="E34" s="75">
        <v>38.1688282812506</v>
      </c>
    </row>
    <row r="35" s="28" customFormat="1" ht="15" customHeight="1" spans="1:5">
      <c r="A35" s="203">
        <v>2009</v>
      </c>
      <c r="B35" s="183">
        <v>100</v>
      </c>
      <c r="C35" s="75">
        <v>2.78003107428513</v>
      </c>
      <c r="D35" s="75">
        <v>58.3190734204</v>
      </c>
      <c r="E35" s="75">
        <v>38.9008955053149</v>
      </c>
    </row>
    <row r="36" s="28" customFormat="1" ht="15" customHeight="1" spans="1:5">
      <c r="A36" s="203">
        <v>2010</v>
      </c>
      <c r="B36" s="183">
        <v>100</v>
      </c>
      <c r="C36" s="75">
        <v>2.59852800615504</v>
      </c>
      <c r="D36" s="75">
        <v>58.6449617751387</v>
      </c>
      <c r="E36" s="75">
        <v>38.7565102187063</v>
      </c>
    </row>
    <row r="37" s="28" customFormat="1" ht="15" customHeight="1" spans="1:5">
      <c r="A37" s="203">
        <v>2011</v>
      </c>
      <c r="B37" s="183">
        <v>100</v>
      </c>
      <c r="C37" s="75">
        <v>2.47323658272073</v>
      </c>
      <c r="D37" s="75">
        <v>56.5858232810752</v>
      </c>
      <c r="E37" s="75">
        <v>40.9409401362041</v>
      </c>
    </row>
    <row r="38" s="28" customFormat="1" ht="15" customHeight="1" spans="1:5">
      <c r="A38" s="203">
        <v>2012</v>
      </c>
      <c r="B38" s="183">
        <v>100</v>
      </c>
      <c r="C38" s="75">
        <v>2.36139013358625</v>
      </c>
      <c r="D38" s="75">
        <v>56.2236287004812</v>
      </c>
      <c r="E38" s="75">
        <v>41.4149811659326</v>
      </c>
    </row>
    <row r="39" s="28" customFormat="1" ht="15" customHeight="1" spans="1:5">
      <c r="A39" s="203">
        <v>2013</v>
      </c>
      <c r="B39" s="183">
        <v>100</v>
      </c>
      <c r="C39" s="75">
        <v>2.22726655968667</v>
      </c>
      <c r="D39" s="75">
        <v>56.2406427474019</v>
      </c>
      <c r="E39" s="75">
        <v>41.5320906929114</v>
      </c>
    </row>
    <row r="40" s="28" customFormat="1" ht="15" customHeight="1" spans="1:5">
      <c r="A40" s="203">
        <v>2014</v>
      </c>
      <c r="B40" s="183">
        <v>100</v>
      </c>
      <c r="C40" s="75">
        <v>2.14768492463408</v>
      </c>
      <c r="D40" s="75">
        <v>56.1059581615514</v>
      </c>
      <c r="E40" s="75">
        <v>41.7463569138145</v>
      </c>
    </row>
    <row r="41" s="28" customFormat="1" ht="15" customHeight="1" spans="1:5">
      <c r="A41" s="203">
        <v>2015</v>
      </c>
      <c r="B41" s="183">
        <v>100</v>
      </c>
      <c r="C41" s="75">
        <v>1.95106063291636</v>
      </c>
      <c r="D41" s="75">
        <v>55.0630985987651</v>
      </c>
      <c r="E41" s="75">
        <v>42.9858407683186</v>
      </c>
    </row>
    <row r="42" s="28" customFormat="1" ht="15" customHeight="1" spans="1:5">
      <c r="A42" s="203">
        <v>2016</v>
      </c>
      <c r="B42" s="183">
        <v>100</v>
      </c>
      <c r="C42" s="75">
        <v>1.87557205865084</v>
      </c>
      <c r="D42" s="75">
        <v>53.2476309249578</v>
      </c>
      <c r="E42" s="75">
        <v>44.8767970163914</v>
      </c>
    </row>
    <row r="43" s="28" customFormat="1" ht="15" customHeight="1" spans="1:5">
      <c r="A43" s="203">
        <v>2017</v>
      </c>
      <c r="B43" s="183">
        <v>100</v>
      </c>
      <c r="C43" s="75">
        <v>1.62198232037702</v>
      </c>
      <c r="D43" s="75">
        <v>50.2860409999813</v>
      </c>
      <c r="E43" s="75">
        <v>48.0919766796416</v>
      </c>
    </row>
    <row r="44" customHeight="1" spans="1:5">
      <c r="A44" s="217">
        <v>2018</v>
      </c>
      <c r="B44" s="218">
        <v>100</v>
      </c>
      <c r="C44" s="219">
        <v>1.69531866933636</v>
      </c>
      <c r="D44" s="219">
        <v>49.0057231561702</v>
      </c>
      <c r="E44" s="219">
        <v>49.2989581744934</v>
      </c>
    </row>
  </sheetData>
  <mergeCells count="2">
    <mergeCell ref="A1:E1"/>
    <mergeCell ref="A2:E2"/>
  </mergeCells>
  <printOptions horizontalCentered="1"/>
  <pageMargins left="0.75" right="0.75" top="0.589583333333333" bottom="0.789583333333333" header="0.279861111111111" footer="0.509722222222222"/>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30"/>
  <sheetViews>
    <sheetView workbookViewId="0">
      <pane xSplit="1" ySplit="4" topLeftCell="B5" activePane="bottomRight" state="frozen"/>
      <selection/>
      <selection pane="topRight"/>
      <selection pane="bottomLeft"/>
      <selection pane="bottomRight" activeCell="A1" sqref="A1:G1"/>
    </sheetView>
  </sheetViews>
  <sheetFormatPr defaultColWidth="8.625" defaultRowHeight="15.75" customHeight="1" outlineLevelCol="6"/>
  <cols>
    <col min="1" max="1" width="17" style="1" customWidth="1"/>
    <col min="2" max="2" width="10.875" style="1" customWidth="1"/>
    <col min="3" max="6" width="10.375" style="1" customWidth="1"/>
    <col min="7" max="7" width="10.875" style="1" customWidth="1"/>
    <col min="8" max="13" width="12.625" style="1" customWidth="1"/>
    <col min="14" max="32" width="9" style="1" customWidth="1"/>
    <col min="33" max="16384" width="8.625" style="1"/>
  </cols>
  <sheetData>
    <row r="1" ht="21" customHeight="1" spans="1:7">
      <c r="A1" s="131" t="s">
        <v>301</v>
      </c>
      <c r="B1" s="131"/>
      <c r="C1" s="131"/>
      <c r="D1" s="131"/>
      <c r="E1" s="131"/>
      <c r="F1" s="131"/>
      <c r="G1" s="131"/>
    </row>
    <row r="2" ht="12.75" customHeight="1" spans="1:7">
      <c r="A2" s="202" t="s">
        <v>296</v>
      </c>
      <c r="B2" s="202"/>
      <c r="C2" s="202"/>
      <c r="D2" s="202"/>
      <c r="E2" s="202"/>
      <c r="F2" s="202"/>
      <c r="G2" s="202"/>
    </row>
    <row r="3" ht="17.25" customHeight="1" spans="1:7">
      <c r="A3" s="9" t="s">
        <v>287</v>
      </c>
      <c r="B3" s="67" t="s">
        <v>302</v>
      </c>
      <c r="C3" s="9" t="s">
        <v>303</v>
      </c>
      <c r="D3" s="40" t="s">
        <v>304</v>
      </c>
      <c r="E3" s="9"/>
      <c r="F3" s="40" t="s">
        <v>305</v>
      </c>
      <c r="G3" s="10" t="s">
        <v>306</v>
      </c>
    </row>
    <row r="4" ht="17.25" customHeight="1" spans="1:7">
      <c r="A4" s="9"/>
      <c r="B4" s="31"/>
      <c r="C4" s="9"/>
      <c r="D4" s="14"/>
      <c r="E4" s="14" t="s">
        <v>293</v>
      </c>
      <c r="F4" s="14"/>
      <c r="G4" s="32"/>
    </row>
    <row r="5" ht="24" customHeight="1" spans="1:7">
      <c r="A5" s="210" t="s">
        <v>307</v>
      </c>
      <c r="B5" s="211"/>
      <c r="C5" s="211"/>
      <c r="D5" s="211"/>
      <c r="E5" s="211"/>
      <c r="F5" s="211"/>
      <c r="G5" s="211"/>
    </row>
    <row r="6" ht="24" customHeight="1" spans="1:7">
      <c r="A6" s="203">
        <v>1979</v>
      </c>
      <c r="B6" s="75">
        <v>3.9</v>
      </c>
      <c r="C6" s="75">
        <v>-2.82</v>
      </c>
      <c r="D6" s="75">
        <v>8.3</v>
      </c>
      <c r="E6" s="75">
        <v>7.86</v>
      </c>
      <c r="F6" s="212">
        <v>17.76</v>
      </c>
      <c r="G6" s="212">
        <v>3.71</v>
      </c>
    </row>
    <row r="7" ht="24" customHeight="1" spans="1:7">
      <c r="A7" s="203">
        <v>1980</v>
      </c>
      <c r="B7" s="75">
        <v>12.74</v>
      </c>
      <c r="C7" s="75">
        <v>7.68</v>
      </c>
      <c r="D7" s="75">
        <v>21.9</v>
      </c>
      <c r="E7" s="75">
        <v>19.05</v>
      </c>
      <c r="F7" s="212">
        <v>16.49</v>
      </c>
      <c r="G7" s="212">
        <v>12.64</v>
      </c>
    </row>
    <row r="8" ht="24" customHeight="1" spans="1:7">
      <c r="A8" s="203">
        <v>1981</v>
      </c>
      <c r="B8" s="75">
        <v>19.97</v>
      </c>
      <c r="C8" s="75">
        <v>11.47</v>
      </c>
      <c r="D8" s="75">
        <v>33.6</v>
      </c>
      <c r="E8" s="75">
        <v>22.52</v>
      </c>
      <c r="F8" s="212">
        <v>25.7</v>
      </c>
      <c r="G8" s="212">
        <v>19.03</v>
      </c>
    </row>
    <row r="9" ht="24" customHeight="1" spans="1:7">
      <c r="A9" s="203">
        <v>1982</v>
      </c>
      <c r="B9" s="75">
        <v>11.95</v>
      </c>
      <c r="C9" s="75">
        <v>5.87</v>
      </c>
      <c r="D9" s="75">
        <v>20.6</v>
      </c>
      <c r="E9" s="75">
        <v>22.23</v>
      </c>
      <c r="F9" s="212">
        <v>15.15</v>
      </c>
      <c r="G9" s="212">
        <v>11.04</v>
      </c>
    </row>
    <row r="10" ht="24" customHeight="1" spans="1:7">
      <c r="A10" s="203">
        <v>1983</v>
      </c>
      <c r="B10" s="75">
        <v>4.82</v>
      </c>
      <c r="C10" s="75">
        <v>0.45</v>
      </c>
      <c r="D10" s="75">
        <v>-4.6</v>
      </c>
      <c r="E10" s="75">
        <v>-3.22</v>
      </c>
      <c r="F10" s="212">
        <v>20.63</v>
      </c>
      <c r="G10" s="212">
        <v>3.96</v>
      </c>
    </row>
    <row r="11" ht="24" customHeight="1" spans="1:7">
      <c r="A11" s="203">
        <v>1984</v>
      </c>
      <c r="B11" s="75">
        <v>14.29</v>
      </c>
      <c r="C11" s="75">
        <v>-8.3</v>
      </c>
      <c r="D11" s="75">
        <v>39.5</v>
      </c>
      <c r="E11" s="75">
        <v>40.62</v>
      </c>
      <c r="F11" s="212">
        <v>26.66</v>
      </c>
      <c r="G11" s="212">
        <v>13.19</v>
      </c>
    </row>
    <row r="12" ht="24" customHeight="1" spans="1:7">
      <c r="A12" s="203">
        <v>1985</v>
      </c>
      <c r="B12" s="75">
        <v>12.28</v>
      </c>
      <c r="C12" s="75">
        <v>0.79</v>
      </c>
      <c r="D12" s="75">
        <v>24.3</v>
      </c>
      <c r="E12" s="75">
        <v>22.95</v>
      </c>
      <c r="F12" s="212">
        <v>13.98</v>
      </c>
      <c r="G12" s="212">
        <v>11.06</v>
      </c>
    </row>
    <row r="13" ht="24" customHeight="1" spans="1:7">
      <c r="A13" s="203">
        <v>1986</v>
      </c>
      <c r="B13" s="75">
        <v>17.52</v>
      </c>
      <c r="C13" s="75">
        <v>2.3</v>
      </c>
      <c r="D13" s="75">
        <v>29.3</v>
      </c>
      <c r="E13" s="75">
        <v>31.78</v>
      </c>
      <c r="F13" s="212">
        <v>20.46</v>
      </c>
      <c r="G13" s="212">
        <v>16.07</v>
      </c>
    </row>
    <row r="14" ht="24" customHeight="1" spans="1:7">
      <c r="A14" s="203">
        <v>1987</v>
      </c>
      <c r="B14" s="75">
        <v>11.67</v>
      </c>
      <c r="C14" s="75">
        <v>6.14</v>
      </c>
      <c r="D14" s="75">
        <v>11.5</v>
      </c>
      <c r="E14" s="75">
        <v>7.11</v>
      </c>
      <c r="F14" s="212">
        <v>15.95</v>
      </c>
      <c r="G14" s="212">
        <v>10.09</v>
      </c>
    </row>
    <row r="15" ht="24" customHeight="1" spans="1:7">
      <c r="A15" s="203">
        <v>1988</v>
      </c>
      <c r="B15" s="75">
        <v>15.94</v>
      </c>
      <c r="C15" s="75">
        <v>2.97</v>
      </c>
      <c r="D15" s="75">
        <v>27.1</v>
      </c>
      <c r="E15" s="75">
        <v>20.18</v>
      </c>
      <c r="F15" s="212">
        <v>14.65</v>
      </c>
      <c r="G15" s="212">
        <v>14.07</v>
      </c>
    </row>
    <row r="16" ht="24" customHeight="1" spans="1:7">
      <c r="A16" s="203">
        <v>1989</v>
      </c>
      <c r="B16" s="75">
        <v>8.86</v>
      </c>
      <c r="C16" s="75">
        <v>9.61</v>
      </c>
      <c r="D16" s="75">
        <v>15.5</v>
      </c>
      <c r="E16" s="75">
        <v>17.3</v>
      </c>
      <c r="F16" s="212">
        <v>1.76</v>
      </c>
      <c r="G16" s="212">
        <v>7.12</v>
      </c>
    </row>
    <row r="17" ht="24" customHeight="1" spans="1:7">
      <c r="A17" s="203">
        <v>1990</v>
      </c>
      <c r="B17" s="75">
        <v>15.57</v>
      </c>
      <c r="C17" s="75">
        <v>15.52</v>
      </c>
      <c r="D17" s="75">
        <v>10.2</v>
      </c>
      <c r="E17" s="75">
        <v>15.37</v>
      </c>
      <c r="F17" s="212">
        <v>21.7</v>
      </c>
      <c r="G17" s="212">
        <v>13.55</v>
      </c>
    </row>
    <row r="18" ht="24" customHeight="1" spans="1:7">
      <c r="A18" s="203">
        <v>1991</v>
      </c>
      <c r="B18" s="75">
        <v>24.11</v>
      </c>
      <c r="C18" s="75">
        <v>7.49</v>
      </c>
      <c r="D18" s="75">
        <v>34.65</v>
      </c>
      <c r="E18" s="75">
        <v>40.44</v>
      </c>
      <c r="F18" s="212">
        <v>23.62</v>
      </c>
      <c r="G18" s="212">
        <v>14.24</v>
      </c>
    </row>
    <row r="19" ht="24" customHeight="1" spans="1:7">
      <c r="A19" s="203">
        <v>1992</v>
      </c>
      <c r="B19" s="75">
        <v>21.11</v>
      </c>
      <c r="C19" s="75">
        <v>6.68</v>
      </c>
      <c r="D19" s="75">
        <v>22.26</v>
      </c>
      <c r="E19" s="75">
        <v>25.55</v>
      </c>
      <c r="F19" s="212">
        <v>27.64</v>
      </c>
      <c r="G19" s="212">
        <v>13.6279840002312</v>
      </c>
    </row>
    <row r="20" ht="24" customHeight="1" spans="1:7">
      <c r="A20" s="203">
        <v>1993</v>
      </c>
      <c r="B20" s="75">
        <v>26.8184793143905</v>
      </c>
      <c r="C20" s="75">
        <v>-14.5196166029545</v>
      </c>
      <c r="D20" s="75">
        <v>47.6638766352196</v>
      </c>
      <c r="E20" s="75">
        <v>47.8865422431293</v>
      </c>
      <c r="F20" s="212">
        <v>23.1400572804165</v>
      </c>
      <c r="G20" s="212">
        <v>18.9885759319697</v>
      </c>
    </row>
    <row r="21" ht="24" customHeight="1" spans="1:7">
      <c r="A21" s="203">
        <v>1994</v>
      </c>
      <c r="B21" s="75">
        <v>23.689235902498</v>
      </c>
      <c r="C21" s="75">
        <v>11.2721146523932</v>
      </c>
      <c r="D21" s="75">
        <v>31.477219610967</v>
      </c>
      <c r="E21" s="75">
        <v>31.7597671341972</v>
      </c>
      <c r="F21" s="212">
        <v>17.5600694784289</v>
      </c>
      <c r="G21" s="212">
        <v>16.0492107699428</v>
      </c>
    </row>
    <row r="22" ht="24" customHeight="1" spans="1:7">
      <c r="A22" s="203">
        <v>1995</v>
      </c>
      <c r="B22" s="75">
        <v>16.1378183269165</v>
      </c>
      <c r="C22" s="75">
        <v>12.4067181966973</v>
      </c>
      <c r="D22" s="75">
        <v>13.4517725152531</v>
      </c>
      <c r="E22" s="75">
        <v>14.7208018470445</v>
      </c>
      <c r="F22" s="212">
        <v>21.1165226134408</v>
      </c>
      <c r="G22" s="212">
        <v>8.9611539587687</v>
      </c>
    </row>
    <row r="23" ht="24" customHeight="1" spans="1:7">
      <c r="A23" s="203">
        <v>1996</v>
      </c>
      <c r="B23" s="75">
        <v>12.4979235387132</v>
      </c>
      <c r="C23" s="75">
        <v>9.3909555745547</v>
      </c>
      <c r="D23" s="75">
        <v>17.2947462694124</v>
      </c>
      <c r="E23" s="75">
        <v>18.2860373324782</v>
      </c>
      <c r="F23" s="212">
        <v>6.88320821385086</v>
      </c>
      <c r="G23" s="212">
        <v>5.54484324562807</v>
      </c>
    </row>
    <row r="24" ht="24" customHeight="1" spans="1:7">
      <c r="A24" s="203">
        <v>1997</v>
      </c>
      <c r="B24" s="75">
        <v>13.9517363143462</v>
      </c>
      <c r="C24" s="75">
        <v>10.7702869978245</v>
      </c>
      <c r="D24" s="75">
        <v>17.9238364465048</v>
      </c>
      <c r="E24" s="75">
        <v>17.9808053378389</v>
      </c>
      <c r="F24" s="212">
        <v>8.96889551222793</v>
      </c>
      <c r="G24" s="212">
        <v>6.91596806276526</v>
      </c>
    </row>
    <row r="25" ht="24" customHeight="1" spans="1:7">
      <c r="A25" s="203">
        <v>1998</v>
      </c>
      <c r="B25" s="75">
        <v>13.6319222464875</v>
      </c>
      <c r="C25" s="75">
        <v>2.37659523767384</v>
      </c>
      <c r="D25" s="75">
        <v>15.7907317353795</v>
      </c>
      <c r="E25" s="75">
        <v>15.4841193638833</v>
      </c>
      <c r="F25" s="212">
        <v>13.4046788776945</v>
      </c>
      <c r="G25" s="212">
        <v>6.60988310949779</v>
      </c>
    </row>
    <row r="26" ht="24" customHeight="1" spans="1:7">
      <c r="A26" s="203">
        <v>1999</v>
      </c>
      <c r="B26" s="75">
        <v>11.6884936808094</v>
      </c>
      <c r="C26" s="75">
        <v>2.83736768439861</v>
      </c>
      <c r="D26" s="75">
        <v>13.5156431070736</v>
      </c>
      <c r="E26" s="75">
        <v>13.4374095625231</v>
      </c>
      <c r="F26" s="212">
        <v>10.9935558872841</v>
      </c>
      <c r="G26" s="212">
        <v>4.79176817525173</v>
      </c>
    </row>
    <row r="27" ht="24" customHeight="1" spans="1:7">
      <c r="A27" s="203">
        <v>2000</v>
      </c>
      <c r="B27" s="75">
        <v>12.3679570182903</v>
      </c>
      <c r="C27" s="75">
        <v>1.85683216996297</v>
      </c>
      <c r="D27" s="75">
        <v>15.3027763000553</v>
      </c>
      <c r="E27" s="75">
        <v>14.2902894001488</v>
      </c>
      <c r="F27" s="212">
        <v>9.98173039108559</v>
      </c>
      <c r="G27" s="212">
        <v>5.39860313050757</v>
      </c>
    </row>
    <row r="28" ht="24" customHeight="1" spans="1:7">
      <c r="A28" s="203">
        <v>2001</v>
      </c>
      <c r="B28" s="75">
        <v>16.9573226010205</v>
      </c>
      <c r="C28" s="75">
        <v>4.12389595958598</v>
      </c>
      <c r="D28" s="75">
        <v>23.0346578348581</v>
      </c>
      <c r="E28" s="75">
        <v>21.5705011693783</v>
      </c>
      <c r="F28" s="212">
        <v>11.306698300279</v>
      </c>
      <c r="G28" s="212">
        <v>12.8779315940849</v>
      </c>
    </row>
    <row r="29" ht="24" customHeight="1" spans="1:7">
      <c r="A29" s="203">
        <v>2002</v>
      </c>
      <c r="B29" s="75">
        <v>17.8409811039916</v>
      </c>
      <c r="C29" s="75">
        <v>4.43819991087398</v>
      </c>
      <c r="D29" s="75">
        <v>22.8014392264345</v>
      </c>
      <c r="E29" s="75">
        <v>23.6786897908511</v>
      </c>
      <c r="F29" s="212">
        <v>12.9027025221588</v>
      </c>
      <c r="G29" s="212">
        <v>16.9395138545128</v>
      </c>
    </row>
    <row r="30" ht="24" customHeight="1" spans="1:7">
      <c r="A30" s="206">
        <v>2003</v>
      </c>
      <c r="B30" s="207">
        <v>19.7473277196993</v>
      </c>
      <c r="C30" s="207">
        <v>1.83348761658395</v>
      </c>
      <c r="D30" s="207">
        <v>25.8702506406548</v>
      </c>
      <c r="E30" s="207">
        <v>27.1946600351626</v>
      </c>
      <c r="F30" s="213">
        <v>12.8954686153002</v>
      </c>
      <c r="G30" s="213">
        <v>18.833301821565</v>
      </c>
    </row>
  </sheetData>
  <mergeCells count="8">
    <mergeCell ref="A1:G1"/>
    <mergeCell ref="A2:G2"/>
    <mergeCell ref="A3:A4"/>
    <mergeCell ref="B3:B4"/>
    <mergeCell ref="C3:C4"/>
    <mergeCell ref="D3:D4"/>
    <mergeCell ref="F3:F4"/>
    <mergeCell ref="G3:G4"/>
  </mergeCells>
  <printOptions horizontalCentered="1"/>
  <pageMargins left="0.75" right="0.75" top="0.659722222222222" bottom="0.979861111111111" header="0.509722222222222" footer="0.509722222222222"/>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34"/>
  <sheetViews>
    <sheetView workbookViewId="0">
      <pane xSplit="1" ySplit="4" topLeftCell="B5" activePane="bottomRight" state="frozen"/>
      <selection/>
      <selection pane="topRight"/>
      <selection pane="bottomLeft"/>
      <selection pane="bottomRight" activeCell="A1" sqref="A1:G1"/>
    </sheetView>
  </sheetViews>
  <sheetFormatPr defaultColWidth="8.625" defaultRowHeight="15.75" customHeight="1" outlineLevelCol="6"/>
  <cols>
    <col min="1" max="1" width="17" style="1" customWidth="1"/>
    <col min="2" max="2" width="10.875" style="1" customWidth="1"/>
    <col min="3" max="6" width="10.375" style="1" customWidth="1"/>
    <col min="7" max="7" width="10.875" style="1" customWidth="1"/>
    <col min="8" max="32" width="9" style="1" customWidth="1"/>
    <col min="33" max="224" width="8.625" style="1"/>
    <col min="225" max="234" width="9" style="1" customWidth="1"/>
    <col min="235" max="16384" width="8.625" style="93"/>
  </cols>
  <sheetData>
    <row r="1" ht="21" customHeight="1" spans="1:7">
      <c r="A1" s="131" t="s">
        <v>308</v>
      </c>
      <c r="B1" s="131"/>
      <c r="C1" s="131"/>
      <c r="D1" s="131"/>
      <c r="E1" s="131"/>
      <c r="F1" s="131"/>
      <c r="G1" s="131"/>
    </row>
    <row r="2" ht="12.75" customHeight="1" spans="1:7">
      <c r="A2" s="202" t="s">
        <v>296</v>
      </c>
      <c r="B2" s="202"/>
      <c r="C2" s="202"/>
      <c r="D2" s="202"/>
      <c r="E2" s="202"/>
      <c r="F2" s="202"/>
      <c r="G2" s="202"/>
    </row>
    <row r="3" ht="17.25" customHeight="1" spans="1:7">
      <c r="A3" s="9" t="s">
        <v>287</v>
      </c>
      <c r="B3" s="67" t="s">
        <v>302</v>
      </c>
      <c r="C3" s="9" t="s">
        <v>303</v>
      </c>
      <c r="D3" s="40" t="s">
        <v>304</v>
      </c>
      <c r="E3" s="9"/>
      <c r="F3" s="40" t="s">
        <v>305</v>
      </c>
      <c r="G3" s="10" t="s">
        <v>306</v>
      </c>
    </row>
    <row r="4" ht="17.25" customHeight="1" spans="1:7">
      <c r="A4" s="9"/>
      <c r="B4" s="31"/>
      <c r="C4" s="9"/>
      <c r="D4" s="14"/>
      <c r="E4" s="14" t="s">
        <v>293</v>
      </c>
      <c r="F4" s="14"/>
      <c r="G4" s="32"/>
    </row>
    <row r="5" ht="23.1" customHeight="1" spans="1:7">
      <c r="A5" s="203">
        <v>2004</v>
      </c>
      <c r="B5" s="75">
        <v>21.5</v>
      </c>
      <c r="C5" s="75">
        <v>3.1</v>
      </c>
      <c r="D5" s="75">
        <v>24.9</v>
      </c>
      <c r="E5" s="75">
        <v>26.5</v>
      </c>
      <c r="F5" s="75">
        <v>18.2</v>
      </c>
      <c r="G5" s="75">
        <v>20.9</v>
      </c>
    </row>
    <row r="6" ht="23.1" customHeight="1" spans="1:7">
      <c r="A6" s="203">
        <v>2005</v>
      </c>
      <c r="B6" s="75">
        <v>20.9</v>
      </c>
      <c r="C6" s="75">
        <v>1.9</v>
      </c>
      <c r="D6" s="75">
        <v>19.3</v>
      </c>
      <c r="E6" s="75">
        <v>19.8</v>
      </c>
      <c r="F6" s="75">
        <v>26</v>
      </c>
      <c r="G6" s="75">
        <v>20.6</v>
      </c>
    </row>
    <row r="7" s="137" customFormat="1" ht="23.1" customHeight="1" spans="1:7">
      <c r="A7" s="203">
        <v>2006</v>
      </c>
      <c r="B7" s="204">
        <v>17.7</v>
      </c>
      <c r="C7" s="204">
        <v>1.6</v>
      </c>
      <c r="D7" s="204">
        <v>17.4</v>
      </c>
      <c r="E7" s="204">
        <v>17.7</v>
      </c>
      <c r="F7" s="204">
        <v>18.8</v>
      </c>
      <c r="G7" s="204">
        <v>14.5</v>
      </c>
    </row>
    <row r="8" s="137" customFormat="1" ht="23.1" customHeight="1" spans="1:7">
      <c r="A8" s="203">
        <v>2007</v>
      </c>
      <c r="B8" s="75">
        <v>16.8</v>
      </c>
      <c r="C8" s="75">
        <v>5.2</v>
      </c>
      <c r="D8" s="75">
        <v>14.6</v>
      </c>
      <c r="E8" s="75">
        <v>15.1</v>
      </c>
      <c r="F8" s="75">
        <v>21.6</v>
      </c>
      <c r="G8" s="75">
        <v>11.2</v>
      </c>
    </row>
    <row r="9" s="137" customFormat="1" ht="23.1" customHeight="1" spans="1:7">
      <c r="A9" s="203">
        <v>2008</v>
      </c>
      <c r="B9" s="75">
        <v>11.1</v>
      </c>
      <c r="C9" s="75">
        <v>3.6</v>
      </c>
      <c r="D9" s="75">
        <v>9.5</v>
      </c>
      <c r="E9" s="75">
        <v>10.1</v>
      </c>
      <c r="F9" s="75">
        <v>14.1</v>
      </c>
      <c r="G9" s="75">
        <v>5.6</v>
      </c>
    </row>
    <row r="10" s="28" customFormat="1" ht="23.1" customHeight="1" spans="1:7">
      <c r="A10" s="203">
        <v>2009</v>
      </c>
      <c r="B10" s="75">
        <v>10.4</v>
      </c>
      <c r="C10" s="75">
        <v>3.7</v>
      </c>
      <c r="D10" s="75">
        <v>9.3</v>
      </c>
      <c r="E10" s="75">
        <v>9.4</v>
      </c>
      <c r="F10" s="75">
        <v>12.5</v>
      </c>
      <c r="G10" s="75">
        <v>5.1</v>
      </c>
    </row>
    <row r="11" s="28" customFormat="1" ht="23.1" customHeight="1" spans="1:7">
      <c r="A11" s="203">
        <v>2010</v>
      </c>
      <c r="B11" s="75">
        <v>14.2</v>
      </c>
      <c r="C11" s="75">
        <v>3.2</v>
      </c>
      <c r="D11" s="75">
        <v>16.1</v>
      </c>
      <c r="E11" s="75">
        <v>16.7</v>
      </c>
      <c r="F11" s="75">
        <v>12</v>
      </c>
      <c r="G11" s="75">
        <v>8.5</v>
      </c>
    </row>
    <row r="12" s="28" customFormat="1" ht="23.1" customHeight="1" spans="1:7">
      <c r="A12" s="203">
        <v>2011</v>
      </c>
      <c r="B12" s="75">
        <v>13.4</v>
      </c>
      <c r="C12" s="75">
        <v>2.4</v>
      </c>
      <c r="D12" s="75">
        <v>14.1</v>
      </c>
      <c r="E12" s="75">
        <v>14.6</v>
      </c>
      <c r="F12" s="75">
        <v>13</v>
      </c>
      <c r="G12" s="75">
        <v>10.2</v>
      </c>
    </row>
    <row r="13" s="28" customFormat="1" ht="23.1" customHeight="1" spans="1:7">
      <c r="A13" s="203">
        <v>2012</v>
      </c>
      <c r="B13" s="75">
        <v>11.3</v>
      </c>
      <c r="C13" s="75">
        <v>2.5</v>
      </c>
      <c r="D13" s="75">
        <v>14.1</v>
      </c>
      <c r="E13" s="75">
        <v>14.6</v>
      </c>
      <c r="F13" s="75">
        <v>7.6</v>
      </c>
      <c r="G13" s="75">
        <v>10.8</v>
      </c>
    </row>
    <row r="14" s="28" customFormat="1" ht="23.1" customHeight="1" spans="1:7">
      <c r="A14" s="203">
        <v>2013</v>
      </c>
      <c r="B14" s="75">
        <v>10</v>
      </c>
      <c r="C14" s="75">
        <v>1.1</v>
      </c>
      <c r="D14" s="75">
        <v>11</v>
      </c>
      <c r="E14" s="75">
        <v>11.5</v>
      </c>
      <c r="F14" s="75">
        <v>9</v>
      </c>
      <c r="G14" s="75">
        <v>9.5</v>
      </c>
    </row>
    <row r="15" s="28" customFormat="1" ht="23.1" customHeight="1" spans="1:7">
      <c r="A15" s="203">
        <v>2014</v>
      </c>
      <c r="B15" s="75">
        <v>7.9</v>
      </c>
      <c r="C15" s="75">
        <v>0.1</v>
      </c>
      <c r="D15" s="75">
        <v>8.2</v>
      </c>
      <c r="E15" s="75">
        <v>8.4</v>
      </c>
      <c r="F15" s="75">
        <v>7.9</v>
      </c>
      <c r="G15" s="75">
        <v>7.3</v>
      </c>
    </row>
    <row r="16" s="28" customFormat="1" ht="23.1" customHeight="1" spans="1:7">
      <c r="A16" s="203">
        <v>2015</v>
      </c>
      <c r="B16" s="75">
        <v>8.3</v>
      </c>
      <c r="C16" s="75">
        <v>-0.5</v>
      </c>
      <c r="D16" s="75">
        <v>7.4</v>
      </c>
      <c r="E16" s="75">
        <v>7.4</v>
      </c>
      <c r="F16" s="75">
        <v>10.2</v>
      </c>
      <c r="G16" s="75">
        <v>7.7</v>
      </c>
    </row>
    <row r="17" s="28" customFormat="1" ht="23.1" customHeight="1" spans="1:7">
      <c r="A17" s="203">
        <v>2016</v>
      </c>
      <c r="B17" s="75">
        <v>7.59999999999999</v>
      </c>
      <c r="C17" s="75">
        <v>-1.2</v>
      </c>
      <c r="D17" s="75">
        <v>6.2</v>
      </c>
      <c r="E17" s="75">
        <v>6.3</v>
      </c>
      <c r="F17" s="75">
        <v>9.8</v>
      </c>
      <c r="G17" s="75">
        <v>7</v>
      </c>
    </row>
    <row r="18" s="28" customFormat="1" ht="23.1" customHeight="1" spans="1:7">
      <c r="A18" s="203">
        <v>2017</v>
      </c>
      <c r="B18" s="75">
        <v>6.57577189426878</v>
      </c>
      <c r="C18" s="75">
        <v>-6.4</v>
      </c>
      <c r="D18" s="75">
        <v>4.8</v>
      </c>
      <c r="E18" s="75">
        <v>4.91131408036898</v>
      </c>
      <c r="F18" s="75">
        <v>9.3</v>
      </c>
      <c r="G18" s="75">
        <v>5.8</v>
      </c>
    </row>
    <row r="19" s="28" customFormat="1" ht="23.1" customHeight="1" spans="1:7">
      <c r="A19" s="203">
        <v>2018</v>
      </c>
      <c r="B19" s="75">
        <v>5.90000261554968</v>
      </c>
      <c r="C19" s="75">
        <v>2.21431489188578</v>
      </c>
      <c r="D19" s="75">
        <v>4.54660705937482</v>
      </c>
      <c r="E19" s="75">
        <v>4.60642400000001</v>
      </c>
      <c r="F19" s="75">
        <v>7.63816723272668</v>
      </c>
      <c r="G19" s="75">
        <v>4.6</v>
      </c>
    </row>
    <row r="20" s="28" customFormat="1" ht="23.1" customHeight="1" spans="1:7">
      <c r="A20" s="203" t="s">
        <v>309</v>
      </c>
      <c r="B20" s="75">
        <v>82.917471536</v>
      </c>
      <c r="C20" s="75">
        <v>30.0242441076736</v>
      </c>
      <c r="D20" s="75">
        <v>109.577929472783</v>
      </c>
      <c r="E20" s="75">
        <v>108.98158615334</v>
      </c>
      <c r="F20" s="75">
        <v>61.3366078940001</v>
      </c>
      <c r="G20" s="75">
        <v>32.797305472624</v>
      </c>
    </row>
    <row r="21" s="28" customFormat="1" ht="23.1" customHeight="1" spans="1:7">
      <c r="A21" s="203" t="s">
        <v>310</v>
      </c>
      <c r="B21" s="75">
        <v>144.940114165292</v>
      </c>
      <c r="C21" s="75">
        <v>17.0228157496784</v>
      </c>
      <c r="D21" s="75">
        <v>187.934757901856</v>
      </c>
      <c r="E21" s="75">
        <v>195.051900931482</v>
      </c>
      <c r="F21" s="75">
        <v>111.107416482998</v>
      </c>
      <c r="G21" s="75">
        <v>128.611725917775</v>
      </c>
    </row>
    <row r="22" s="28" customFormat="1" ht="23.1" customHeight="1" spans="1:7">
      <c r="A22" s="203" t="s">
        <v>311</v>
      </c>
      <c r="B22" s="75">
        <v>91.9066795407872</v>
      </c>
      <c r="C22" s="75">
        <v>18.5025393671168</v>
      </c>
      <c r="D22" s="75">
        <v>86.947307835074</v>
      </c>
      <c r="E22" s="75">
        <v>90.4264553842046</v>
      </c>
      <c r="F22" s="75">
        <v>107.685513728</v>
      </c>
      <c r="G22" s="75">
        <v>53.32276629824</v>
      </c>
    </row>
    <row r="23" s="28" customFormat="1" ht="23.1" customHeight="1" spans="1:7">
      <c r="A23" s="203" t="s">
        <v>312</v>
      </c>
      <c r="B23" s="75">
        <v>62.23733560034</v>
      </c>
      <c r="C23" s="75">
        <v>4.74924032</v>
      </c>
      <c r="D23" s="75">
        <v>67.7777543147972</v>
      </c>
      <c r="E23" s="75">
        <v>70.5183462511148</v>
      </c>
      <c r="F23" s="75">
        <v>58.019364291152</v>
      </c>
      <c r="G23" s="75">
        <v>54.507974537492</v>
      </c>
    </row>
    <row r="24" s="28" customFormat="1" ht="23.1" customHeight="1" spans="1:7">
      <c r="A24" s="203" t="s">
        <v>313</v>
      </c>
      <c r="B24" s="75">
        <v>21.4689943999999</v>
      </c>
      <c r="C24" s="75">
        <v>-5.4686600575351</v>
      </c>
      <c r="D24" s="75">
        <v>16.353483575798</v>
      </c>
      <c r="E24" s="75">
        <v>16.651865115496</v>
      </c>
      <c r="F24" s="75">
        <v>29.0994920837604</v>
      </c>
      <c r="G24" s="75">
        <v>18.413476</v>
      </c>
    </row>
    <row r="25" s="28" customFormat="1" ht="23.1" customHeight="1" spans="1:7">
      <c r="A25" s="203" t="s">
        <v>314</v>
      </c>
      <c r="B25" s="75">
        <v>18705.5593699917</v>
      </c>
      <c r="C25" s="75">
        <v>255.996161668331</v>
      </c>
      <c r="D25" s="75">
        <v>65506.3560943777</v>
      </c>
      <c r="E25" s="75">
        <v>68023.6473376771</v>
      </c>
      <c r="F25" s="75">
        <v>27337.8939315678</v>
      </c>
      <c r="G25" s="75">
        <v>5850.81189446797</v>
      </c>
    </row>
    <row r="26" s="28" customFormat="1" ht="18.95" customHeight="1" spans="1:7">
      <c r="A26" s="205" t="s">
        <v>315</v>
      </c>
      <c r="B26" s="75"/>
      <c r="C26" s="75"/>
      <c r="D26" s="75"/>
      <c r="E26" s="75"/>
      <c r="F26" s="75"/>
      <c r="G26" s="75"/>
    </row>
    <row r="27" s="28" customFormat="1" ht="23.1" customHeight="1" spans="1:7">
      <c r="A27" s="203" t="s">
        <v>309</v>
      </c>
      <c r="B27" s="75">
        <v>12.8368718746397</v>
      </c>
      <c r="C27" s="75">
        <v>5.39132571814822</v>
      </c>
      <c r="D27" s="75">
        <v>15.949561107596</v>
      </c>
      <c r="E27" s="75">
        <v>15.8835001619204</v>
      </c>
      <c r="F27" s="75">
        <v>10.0389871607752</v>
      </c>
      <c r="G27" s="75">
        <v>5.83708079608481</v>
      </c>
    </row>
    <row r="28" s="28" customFormat="1" ht="23.1" customHeight="1" spans="1:7">
      <c r="A28" s="203" t="s">
        <v>310</v>
      </c>
      <c r="B28" s="75">
        <v>19.6222544888171</v>
      </c>
      <c r="C28" s="75">
        <v>3.19391965389077</v>
      </c>
      <c r="D28" s="75">
        <v>23.554571463959</v>
      </c>
      <c r="E28" s="75">
        <v>24.1594223594537</v>
      </c>
      <c r="F28" s="75">
        <v>16.1183077947663</v>
      </c>
      <c r="G28" s="75">
        <v>17.9830721354076</v>
      </c>
    </row>
    <row r="29" s="28" customFormat="1" ht="23.1" customHeight="1" spans="1:7">
      <c r="A29" s="203" t="s">
        <v>311</v>
      </c>
      <c r="B29" s="75">
        <v>13.9247326870198</v>
      </c>
      <c r="C29" s="75">
        <v>3.45358176166862</v>
      </c>
      <c r="D29" s="75">
        <v>13.329727126468</v>
      </c>
      <c r="E29" s="75">
        <v>13.7484419507078</v>
      </c>
      <c r="F29" s="204">
        <v>15.7394038372894</v>
      </c>
      <c r="G29" s="75">
        <v>8.92343512778551</v>
      </c>
    </row>
    <row r="30" s="28" customFormat="1" ht="23.1" customHeight="1" spans="1:7">
      <c r="A30" s="203" t="s">
        <v>312</v>
      </c>
      <c r="B30" s="75">
        <v>10.1615812377789</v>
      </c>
      <c r="C30" s="75">
        <v>0.93230151606285</v>
      </c>
      <c r="D30" s="75">
        <v>10.9039145019025</v>
      </c>
      <c r="E30" s="75">
        <v>11.2638855851907</v>
      </c>
      <c r="F30" s="75">
        <v>9.58271647196776</v>
      </c>
      <c r="G30" s="75">
        <v>9.09131576509859</v>
      </c>
    </row>
    <row r="31" s="28" customFormat="1" ht="23.1" customHeight="1" spans="1:7">
      <c r="A31" s="203" t="s">
        <v>313</v>
      </c>
      <c r="B31" s="75">
        <v>6.69772152207075</v>
      </c>
      <c r="C31" s="75">
        <v>-1.8571637420284</v>
      </c>
      <c r="D31" s="75">
        <v>5.17837663919418</v>
      </c>
      <c r="E31" s="75">
        <v>5.26820777646999</v>
      </c>
      <c r="F31" s="75">
        <v>8.88670215156795</v>
      </c>
      <c r="G31" s="75">
        <v>5.7954629434349</v>
      </c>
    </row>
    <row r="32" s="201" customFormat="1" ht="15" customHeight="1" spans="1:7">
      <c r="A32" s="206" t="s">
        <v>316</v>
      </c>
      <c r="B32" s="207">
        <v>13.9874810194245</v>
      </c>
      <c r="C32" s="207">
        <v>3.22529504743989</v>
      </c>
      <c r="D32" s="207">
        <v>17.6044209519108</v>
      </c>
      <c r="E32" s="207">
        <v>17.7151735645203</v>
      </c>
      <c r="F32" s="207">
        <v>15.0691140428024</v>
      </c>
      <c r="G32" s="207">
        <v>10.7552713785941</v>
      </c>
    </row>
    <row r="33" s="137" customFormat="1" customHeight="1" spans="1:7">
      <c r="A33" s="208" t="s">
        <v>317</v>
      </c>
      <c r="B33" s="209"/>
      <c r="C33" s="209"/>
      <c r="D33" s="209"/>
      <c r="E33" s="209"/>
      <c r="F33" s="209"/>
      <c r="G33" s="209"/>
    </row>
    <row r="34" ht="12.75" customHeight="1"/>
  </sheetData>
  <mergeCells count="9">
    <mergeCell ref="A1:G1"/>
    <mergeCell ref="A2:G2"/>
    <mergeCell ref="A33:G33"/>
    <mergeCell ref="A3:A4"/>
    <mergeCell ref="B3:B4"/>
    <mergeCell ref="C3:C4"/>
    <mergeCell ref="D3:D4"/>
    <mergeCell ref="F3:F4"/>
    <mergeCell ref="G3:G4"/>
  </mergeCells>
  <printOptions horizontalCentered="1"/>
  <pageMargins left="0.75" right="0.75" top="0.659722222222222" bottom="0.789583333333333" header="0.509722222222222" footer="0.509722222222222"/>
  <pageSetup paperSize="9" orientation="portrait"/>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indexed="57"/>
  </sheetPr>
  <dimension ref="A1:G30"/>
  <sheetViews>
    <sheetView workbookViewId="0">
      <selection activeCell="A1" sqref="$A1:$XFD1048576"/>
    </sheetView>
  </sheetViews>
  <sheetFormatPr defaultColWidth="9" defaultRowHeight="15.75" outlineLevelCol="6"/>
  <cols>
    <col min="1" max="3" width="11.5" style="93" customWidth="1"/>
    <col min="4" max="4" width="11.75" style="93" customWidth="1"/>
    <col min="5" max="7" width="11.5" style="93" customWidth="1"/>
    <col min="8" max="16384" width="9" style="93"/>
  </cols>
  <sheetData>
    <row r="1" ht="21" customHeight="1" spans="1:7">
      <c r="A1" s="168" t="s">
        <v>318</v>
      </c>
      <c r="B1" s="168"/>
      <c r="C1" s="168"/>
      <c r="D1" s="168"/>
      <c r="E1" s="168"/>
      <c r="F1" s="169"/>
      <c r="G1" s="169"/>
    </row>
    <row r="2" ht="8.25" customHeight="1" spans="1:7">
      <c r="A2" s="170"/>
      <c r="B2" s="171"/>
      <c r="C2" s="171"/>
      <c r="D2" s="171"/>
      <c r="E2" s="171"/>
      <c r="F2" s="171"/>
      <c r="G2" s="171"/>
    </row>
    <row r="3" ht="21" customHeight="1" spans="1:7">
      <c r="A3" s="190" t="s">
        <v>319</v>
      </c>
      <c r="B3" s="10" t="s">
        <v>320</v>
      </c>
      <c r="C3" s="152"/>
      <c r="D3" s="152"/>
      <c r="E3" s="152"/>
      <c r="F3" s="67" t="s">
        <v>321</v>
      </c>
      <c r="G3" s="10" t="s">
        <v>322</v>
      </c>
    </row>
    <row r="4" ht="20.25" customHeight="1" spans="1:7">
      <c r="A4" s="182"/>
      <c r="B4" s="146"/>
      <c r="C4" s="67" t="s">
        <v>323</v>
      </c>
      <c r="D4" s="67" t="s">
        <v>324</v>
      </c>
      <c r="E4" s="67" t="s">
        <v>325</v>
      </c>
      <c r="F4" s="191"/>
      <c r="G4" s="159"/>
    </row>
    <row r="5" customHeight="1" spans="1:7">
      <c r="A5" s="192"/>
      <c r="B5" s="150"/>
      <c r="C5" s="31"/>
      <c r="D5" s="31"/>
      <c r="E5" s="31"/>
      <c r="F5" s="31"/>
      <c r="G5" s="32"/>
    </row>
    <row r="6" ht="26.1" customHeight="1" spans="1:7">
      <c r="A6" s="182">
        <v>1995</v>
      </c>
      <c r="B6" s="193">
        <v>1758208</v>
      </c>
      <c r="C6" s="194">
        <v>645368</v>
      </c>
      <c r="D6" s="194">
        <v>877586</v>
      </c>
      <c r="E6" s="194">
        <v>235254</v>
      </c>
      <c r="F6" s="81">
        <f t="shared" ref="F6:F28" si="0">C6/B6*100</f>
        <v>36.7060097553873</v>
      </c>
      <c r="G6" s="81">
        <f t="shared" ref="G6:G28" si="1">D6/B6*100</f>
        <v>49.9136620923122</v>
      </c>
    </row>
    <row r="7" ht="26.1" customHeight="1" spans="1:7">
      <c r="A7" s="182">
        <v>1996</v>
      </c>
      <c r="B7" s="193">
        <v>2009634</v>
      </c>
      <c r="C7" s="194">
        <v>769518</v>
      </c>
      <c r="D7" s="194">
        <v>928736</v>
      </c>
      <c r="E7" s="194">
        <v>311380</v>
      </c>
      <c r="F7" s="81">
        <f t="shared" si="0"/>
        <v>38.2914500849408</v>
      </c>
      <c r="G7" s="81">
        <f t="shared" si="1"/>
        <v>46.2141862647626</v>
      </c>
    </row>
    <row r="8" ht="26.1" customHeight="1" spans="1:7">
      <c r="A8" s="182">
        <v>1997</v>
      </c>
      <c r="B8" s="193">
        <v>2347169</v>
      </c>
      <c r="C8" s="194">
        <v>893862</v>
      </c>
      <c r="D8" s="194">
        <v>1071523</v>
      </c>
      <c r="E8" s="194">
        <v>381784</v>
      </c>
      <c r="F8" s="81">
        <f t="shared" si="0"/>
        <v>38.0825581796624</v>
      </c>
      <c r="G8" s="81">
        <f t="shared" si="1"/>
        <v>45.6517191561409</v>
      </c>
    </row>
    <row r="9" ht="26.1" customHeight="1" spans="1:7">
      <c r="A9" s="182">
        <v>1998</v>
      </c>
      <c r="B9" s="193">
        <v>2681194</v>
      </c>
      <c r="C9" s="194">
        <v>1062443</v>
      </c>
      <c r="D9" s="194">
        <v>1073136</v>
      </c>
      <c r="E9" s="194">
        <v>545615</v>
      </c>
      <c r="F9" s="81">
        <f t="shared" si="0"/>
        <v>39.6257413674654</v>
      </c>
      <c r="G9" s="81">
        <f t="shared" si="1"/>
        <v>40.0245562238316</v>
      </c>
    </row>
    <row r="10" ht="26.1" customHeight="1" spans="1:7">
      <c r="A10" s="182">
        <v>1999</v>
      </c>
      <c r="B10" s="193">
        <v>2971536</v>
      </c>
      <c r="C10" s="194">
        <v>1295312</v>
      </c>
      <c r="D10" s="194">
        <v>1146313</v>
      </c>
      <c r="E10" s="194">
        <v>529911</v>
      </c>
      <c r="F10" s="81">
        <f t="shared" si="0"/>
        <v>43.5906547994034</v>
      </c>
      <c r="G10" s="81">
        <f t="shared" si="1"/>
        <v>38.5764466592362</v>
      </c>
    </row>
    <row r="11" ht="26.1" customHeight="1" spans="1:7">
      <c r="A11" s="182">
        <v>2000</v>
      </c>
      <c r="B11" s="193">
        <v>3454361</v>
      </c>
      <c r="C11" s="194">
        <v>1480648</v>
      </c>
      <c r="D11" s="194">
        <v>1310805</v>
      </c>
      <c r="E11" s="194">
        <v>662908</v>
      </c>
      <c r="F11" s="81">
        <f t="shared" si="0"/>
        <v>42.8631518246066</v>
      </c>
      <c r="G11" s="81">
        <f t="shared" si="1"/>
        <v>37.9463814002069</v>
      </c>
    </row>
    <row r="12" ht="26.1" customHeight="1" spans="1:7">
      <c r="A12" s="182">
        <v>2001</v>
      </c>
      <c r="B12" s="193">
        <v>4043817</v>
      </c>
      <c r="C12" s="194">
        <v>1751419</v>
      </c>
      <c r="D12" s="194">
        <v>1902324</v>
      </c>
      <c r="E12" s="194">
        <v>390074</v>
      </c>
      <c r="F12" s="81">
        <f t="shared" si="0"/>
        <v>43.3110350938235</v>
      </c>
      <c r="G12" s="81">
        <f t="shared" si="1"/>
        <v>47.0427816095535</v>
      </c>
    </row>
    <row r="13" ht="26.1" customHeight="1" spans="1:7">
      <c r="A13" s="182">
        <v>2002</v>
      </c>
      <c r="B13" s="193">
        <v>4697341</v>
      </c>
      <c r="C13" s="194">
        <v>2058247</v>
      </c>
      <c r="D13" s="194">
        <v>2379355</v>
      </c>
      <c r="E13" s="194">
        <v>259739</v>
      </c>
      <c r="F13" s="81">
        <f t="shared" si="0"/>
        <v>43.8172787540866</v>
      </c>
      <c r="G13" s="81">
        <f t="shared" si="1"/>
        <v>50.6532312642408</v>
      </c>
    </row>
    <row r="14" ht="26.1" customHeight="1" spans="1:7">
      <c r="A14" s="182">
        <v>2003</v>
      </c>
      <c r="B14" s="193">
        <v>5720541</v>
      </c>
      <c r="C14" s="194">
        <v>2614021</v>
      </c>
      <c r="D14" s="194">
        <v>2745607</v>
      </c>
      <c r="E14" s="194">
        <v>360913</v>
      </c>
      <c r="F14" s="81">
        <f t="shared" si="0"/>
        <v>45.6953459471753</v>
      </c>
      <c r="G14" s="81">
        <f t="shared" si="1"/>
        <v>47.9955829352504</v>
      </c>
    </row>
    <row r="15" ht="26.1" customHeight="1" spans="1:7">
      <c r="A15" s="182">
        <v>2004</v>
      </c>
      <c r="B15" s="193">
        <v>7103571</v>
      </c>
      <c r="C15" s="194">
        <v>3323651</v>
      </c>
      <c r="D15" s="194">
        <v>3508231</v>
      </c>
      <c r="E15" s="194">
        <v>271689</v>
      </c>
      <c r="F15" s="81">
        <f t="shared" si="0"/>
        <v>46.7884533004597</v>
      </c>
      <c r="G15" s="81">
        <f t="shared" si="1"/>
        <v>49.3868647191673</v>
      </c>
    </row>
    <row r="16" ht="26.1" customHeight="1" spans="1:7">
      <c r="A16" s="182">
        <v>2005</v>
      </c>
      <c r="B16" s="194">
        <v>8945936</v>
      </c>
      <c r="C16" s="194">
        <v>4020371</v>
      </c>
      <c r="D16" s="194">
        <v>3746467</v>
      </c>
      <c r="E16" s="194">
        <v>1179098</v>
      </c>
      <c r="F16" s="81">
        <f t="shared" si="0"/>
        <v>44.9407529854897</v>
      </c>
      <c r="G16" s="81">
        <f t="shared" si="1"/>
        <v>41.8789828140957</v>
      </c>
    </row>
    <row r="17" ht="26.1" customHeight="1" spans="1:7">
      <c r="A17" s="182">
        <v>2006</v>
      </c>
      <c r="B17" s="194">
        <v>10643141</v>
      </c>
      <c r="C17" s="194">
        <v>4583828</v>
      </c>
      <c r="D17" s="194">
        <v>3857769</v>
      </c>
      <c r="E17" s="194">
        <v>2201544</v>
      </c>
      <c r="F17" s="81">
        <f t="shared" si="0"/>
        <v>43.0683761494844</v>
      </c>
      <c r="G17" s="81">
        <f t="shared" si="1"/>
        <v>36.2465272234954</v>
      </c>
    </row>
    <row r="18" ht="26.1" customHeight="1" spans="1:7">
      <c r="A18" s="182">
        <v>2007</v>
      </c>
      <c r="B18" s="194">
        <v>12838773</v>
      </c>
      <c r="C18" s="194">
        <v>5431355</v>
      </c>
      <c r="D18" s="194">
        <v>4503082</v>
      </c>
      <c r="E18" s="194">
        <v>2904336</v>
      </c>
      <c r="F18" s="81">
        <f t="shared" si="0"/>
        <v>42.3043152176614</v>
      </c>
      <c r="G18" s="81">
        <f t="shared" si="1"/>
        <v>35.0740837928983</v>
      </c>
    </row>
    <row r="19" ht="26.1" customHeight="1" spans="1:7">
      <c r="A19" s="182">
        <v>2008</v>
      </c>
      <c r="B19" s="194">
        <v>14738443</v>
      </c>
      <c r="C19" s="194">
        <v>6352765</v>
      </c>
      <c r="D19" s="194">
        <v>5039294</v>
      </c>
      <c r="E19" s="194">
        <v>3346384</v>
      </c>
      <c r="F19" s="81">
        <f t="shared" si="0"/>
        <v>43.1033658032941</v>
      </c>
      <c r="G19" s="81">
        <f t="shared" si="1"/>
        <v>34.191494990346</v>
      </c>
    </row>
    <row r="20" s="167" customFormat="1" ht="26.1" customHeight="1" spans="1:7">
      <c r="A20" s="182">
        <v>2009</v>
      </c>
      <c r="B20" s="194">
        <v>15875506</v>
      </c>
      <c r="C20" s="194">
        <v>7089670</v>
      </c>
      <c r="D20" s="194">
        <v>5645293</v>
      </c>
      <c r="E20" s="194">
        <v>3140543</v>
      </c>
      <c r="F20" s="81">
        <f t="shared" si="0"/>
        <v>44.6579151555862</v>
      </c>
      <c r="G20" s="81">
        <f t="shared" si="1"/>
        <v>35.5597673548169</v>
      </c>
    </row>
    <row r="21" s="167" customFormat="1" ht="26.1" customHeight="1" spans="1:7">
      <c r="A21" s="182">
        <v>2010</v>
      </c>
      <c r="B21" s="194">
        <v>18778747</v>
      </c>
      <c r="C21" s="194">
        <v>8337650</v>
      </c>
      <c r="D21" s="194">
        <v>6690837</v>
      </c>
      <c r="E21" s="194">
        <v>3750260</v>
      </c>
      <c r="F21" s="81">
        <f t="shared" si="0"/>
        <v>44.3993946986985</v>
      </c>
      <c r="G21" s="81">
        <f t="shared" si="1"/>
        <v>35.6298372836058</v>
      </c>
    </row>
    <row r="22" s="167" customFormat="1" ht="26.1" customHeight="1" spans="1:7">
      <c r="A22" s="182">
        <v>2011</v>
      </c>
      <c r="B22" s="194">
        <v>22265561</v>
      </c>
      <c r="C22" s="194">
        <v>9539342</v>
      </c>
      <c r="D22" s="194">
        <v>8554719</v>
      </c>
      <c r="E22" s="194">
        <v>4171500</v>
      </c>
      <c r="F22" s="81">
        <f t="shared" si="0"/>
        <v>42.8434837101118</v>
      </c>
      <c r="G22" s="81">
        <f t="shared" si="1"/>
        <v>38.4213045429217</v>
      </c>
    </row>
    <row r="23" s="167" customFormat="1" ht="26.1" customHeight="1" spans="1:7">
      <c r="A23" s="182">
        <v>2012</v>
      </c>
      <c r="B23" s="194">
        <v>24825758</v>
      </c>
      <c r="C23" s="194">
        <v>10579261</v>
      </c>
      <c r="D23" s="194">
        <v>9603976</v>
      </c>
      <c r="E23" s="194">
        <v>4642521</v>
      </c>
      <c r="F23" s="81">
        <f t="shared" si="0"/>
        <v>42.6140502940535</v>
      </c>
      <c r="G23" s="81">
        <f t="shared" si="1"/>
        <v>38.6855297630791</v>
      </c>
    </row>
    <row r="24" s="167" customFormat="1" ht="26.1" customHeight="1" spans="1:7">
      <c r="A24" s="182">
        <v>2013</v>
      </c>
      <c r="B24" s="194">
        <v>26929646</v>
      </c>
      <c r="C24" s="194">
        <v>11573599</v>
      </c>
      <c r="D24" s="194">
        <v>10668936</v>
      </c>
      <c r="E24" s="194">
        <v>4687111</v>
      </c>
      <c r="F24" s="81">
        <f t="shared" si="0"/>
        <v>42.9771672453474</v>
      </c>
      <c r="G24" s="81">
        <f t="shared" si="1"/>
        <v>39.6178100521633</v>
      </c>
    </row>
    <row r="25" s="167" customFormat="1" ht="26.1" customHeight="1" spans="1:7">
      <c r="A25" s="182">
        <v>2014</v>
      </c>
      <c r="B25" s="194">
        <v>28651875</v>
      </c>
      <c r="C25" s="194">
        <v>12534778</v>
      </c>
      <c r="D25" s="194">
        <v>11395799</v>
      </c>
      <c r="E25" s="194">
        <v>4721298</v>
      </c>
      <c r="F25" s="81">
        <f t="shared" si="0"/>
        <v>43.7485435071876</v>
      </c>
      <c r="G25" s="81">
        <f t="shared" si="1"/>
        <v>39.7733097746657</v>
      </c>
    </row>
    <row r="26" s="167" customFormat="1" ht="26.1" customHeight="1" spans="1:7">
      <c r="A26" s="182">
        <v>2015</v>
      </c>
      <c r="B26" s="194">
        <v>30527857</v>
      </c>
      <c r="C26" s="194">
        <v>14130872</v>
      </c>
      <c r="D26" s="194">
        <v>12299054</v>
      </c>
      <c r="E26" s="194">
        <v>4097931</v>
      </c>
      <c r="F26" s="81">
        <f t="shared" si="0"/>
        <v>46.2884505781064</v>
      </c>
      <c r="G26" s="81">
        <f t="shared" si="1"/>
        <v>40.2879704264862</v>
      </c>
    </row>
    <row r="27" s="167" customFormat="1" ht="26.1" customHeight="1" spans="1:7">
      <c r="A27" s="182">
        <v>2016</v>
      </c>
      <c r="B27" s="194">
        <v>32486835</v>
      </c>
      <c r="C27" s="194">
        <v>15516963</v>
      </c>
      <c r="D27" s="194">
        <v>13273185</v>
      </c>
      <c r="E27" s="194">
        <v>3696687</v>
      </c>
      <c r="F27" s="195">
        <f t="shared" si="0"/>
        <v>47.7638495716803</v>
      </c>
      <c r="G27" s="81">
        <f t="shared" si="1"/>
        <v>40.8571195070249</v>
      </c>
    </row>
    <row r="28" s="167" customFormat="1" ht="26.1" customHeight="1" spans="1:7">
      <c r="A28" s="182">
        <v>2017</v>
      </c>
      <c r="B28" s="194">
        <v>34303130</v>
      </c>
      <c r="C28" s="194">
        <v>16367480</v>
      </c>
      <c r="D28" s="194">
        <v>13944453</v>
      </c>
      <c r="E28" s="194">
        <v>3991197</v>
      </c>
      <c r="F28" s="81">
        <f t="shared" si="0"/>
        <v>47.714246484213</v>
      </c>
      <c r="G28" s="81">
        <f t="shared" si="1"/>
        <v>40.6506724021977</v>
      </c>
    </row>
    <row r="29" s="167" customFormat="1" ht="26.1" customHeight="1" spans="1:7">
      <c r="A29" s="182">
        <v>2018</v>
      </c>
      <c r="B29" s="196"/>
      <c r="C29" s="196"/>
      <c r="D29" s="196"/>
      <c r="E29" s="196"/>
      <c r="F29" s="197"/>
      <c r="G29" s="198"/>
    </row>
    <row r="30" s="167" customFormat="1" ht="13.5" customHeight="1" spans="1:7">
      <c r="A30" s="199" t="s">
        <v>326</v>
      </c>
      <c r="B30" s="200"/>
      <c r="C30" s="200"/>
      <c r="D30" s="200"/>
      <c r="E30" s="200"/>
      <c r="F30" s="200"/>
      <c r="G30" s="200"/>
    </row>
  </sheetData>
  <mergeCells count="9">
    <mergeCell ref="A1:G1"/>
    <mergeCell ref="A30:G30"/>
    <mergeCell ref="A3:A5"/>
    <mergeCell ref="B3:B5"/>
    <mergeCell ref="C4:C5"/>
    <mergeCell ref="D4:D5"/>
    <mergeCell ref="E4:E5"/>
    <mergeCell ref="F3:F5"/>
    <mergeCell ref="G3:G5"/>
  </mergeCells>
  <pageMargins left="0.75" right="0.75" top="0.699305555555556" bottom="0.479861111111111" header="0.5" footer="0.5"/>
  <pageSetup paperSize="9"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indexed="57"/>
  </sheetPr>
  <dimension ref="A1:M29"/>
  <sheetViews>
    <sheetView workbookViewId="0">
      <selection activeCell="A1" sqref="$A1:$XFD1048576"/>
    </sheetView>
  </sheetViews>
  <sheetFormatPr defaultColWidth="8.625" defaultRowHeight="15.75"/>
  <cols>
    <col min="1" max="2" width="12.625" style="1" customWidth="1"/>
    <col min="3" max="4" width="13.25" style="1" customWidth="1"/>
    <col min="5" max="5" width="13.625" style="1" customWidth="1"/>
    <col min="6" max="6" width="14.875" style="1" customWidth="1"/>
    <col min="7" max="32" width="9" style="1" customWidth="1"/>
    <col min="33" max="16384" width="8.625" style="1"/>
  </cols>
  <sheetData>
    <row r="1" ht="20.25" spans="1:6">
      <c r="A1" s="115" t="s">
        <v>327</v>
      </c>
      <c r="B1" s="115"/>
      <c r="C1" s="115"/>
      <c r="D1" s="115"/>
      <c r="E1" s="187"/>
      <c r="F1" s="187"/>
    </row>
    <row r="2" ht="10.5" customHeight="1" spans="1:6">
      <c r="A2" s="188"/>
      <c r="B2" s="189"/>
      <c r="C2" s="189"/>
      <c r="D2" s="189"/>
      <c r="E2" s="188"/>
      <c r="F2" s="189"/>
    </row>
    <row r="3" ht="30.75" customHeight="1" spans="1:6">
      <c r="A3" s="172" t="s">
        <v>319</v>
      </c>
      <c r="B3" s="10" t="s">
        <v>328</v>
      </c>
      <c r="C3" s="152"/>
      <c r="D3" s="152"/>
      <c r="E3" s="119" t="s">
        <v>329</v>
      </c>
      <c r="F3" s="141"/>
    </row>
    <row r="4" ht="33.75" customHeight="1" spans="1:6">
      <c r="A4" s="173"/>
      <c r="B4" s="150"/>
      <c r="C4" s="40" t="s">
        <v>330</v>
      </c>
      <c r="D4" s="119" t="s">
        <v>331</v>
      </c>
      <c r="E4" s="40" t="s">
        <v>330</v>
      </c>
      <c r="F4" s="119" t="s">
        <v>331</v>
      </c>
    </row>
    <row r="5" ht="26.1" customHeight="1" spans="1:6">
      <c r="A5" s="182">
        <v>1995</v>
      </c>
      <c r="B5" s="183">
        <v>877586</v>
      </c>
      <c r="C5" s="184">
        <v>637258</v>
      </c>
      <c r="D5" s="184">
        <v>240328</v>
      </c>
      <c r="E5" s="34">
        <f t="shared" ref="E5:E26" si="0">C5/B5*100</f>
        <v>72.6148776302265</v>
      </c>
      <c r="F5" s="34">
        <f t="shared" ref="F5:F26" si="1">D5/B5*100</f>
        <v>27.3851223697734</v>
      </c>
    </row>
    <row r="6" ht="26.1" customHeight="1" spans="1:6">
      <c r="A6" s="182">
        <v>1996</v>
      </c>
      <c r="B6" s="183">
        <v>928736</v>
      </c>
      <c r="C6" s="184">
        <v>600944</v>
      </c>
      <c r="D6" s="184">
        <v>327792</v>
      </c>
      <c r="E6" s="34">
        <f t="shared" si="0"/>
        <v>64.7055783344244</v>
      </c>
      <c r="F6" s="34">
        <f t="shared" si="1"/>
        <v>35.2944216655756</v>
      </c>
    </row>
    <row r="7" ht="26.1" customHeight="1" spans="1:6">
      <c r="A7" s="182">
        <v>1997</v>
      </c>
      <c r="B7" s="183">
        <v>1071523</v>
      </c>
      <c r="C7" s="184">
        <v>642880</v>
      </c>
      <c r="D7" s="184">
        <v>428643</v>
      </c>
      <c r="E7" s="34">
        <f t="shared" si="0"/>
        <v>59.9968456113401</v>
      </c>
      <c r="F7" s="34">
        <f t="shared" si="1"/>
        <v>40.0031543886599</v>
      </c>
    </row>
    <row r="8" ht="26.1" customHeight="1" spans="1:6">
      <c r="A8" s="182">
        <v>1998</v>
      </c>
      <c r="B8" s="183">
        <v>1073136</v>
      </c>
      <c r="C8" s="184">
        <v>707130</v>
      </c>
      <c r="D8" s="184">
        <v>366006</v>
      </c>
      <c r="E8" s="34">
        <f t="shared" si="0"/>
        <v>65.8937916536208</v>
      </c>
      <c r="F8" s="34">
        <f t="shared" si="1"/>
        <v>34.1062083463792</v>
      </c>
    </row>
    <row r="9" ht="26.1" customHeight="1" spans="1:6">
      <c r="A9" s="182">
        <v>1999</v>
      </c>
      <c r="B9" s="183">
        <v>1146313</v>
      </c>
      <c r="C9" s="184">
        <v>808596</v>
      </c>
      <c r="D9" s="184">
        <v>337717</v>
      </c>
      <c r="E9" s="34">
        <f t="shared" si="0"/>
        <v>70.5388493369612</v>
      </c>
      <c r="F9" s="34">
        <f t="shared" si="1"/>
        <v>29.4611506630388</v>
      </c>
    </row>
    <row r="10" ht="26.1" customHeight="1" spans="1:6">
      <c r="A10" s="182">
        <v>2000</v>
      </c>
      <c r="B10" s="183">
        <v>1310805</v>
      </c>
      <c r="C10" s="184">
        <v>1149716</v>
      </c>
      <c r="D10" s="184">
        <v>161089</v>
      </c>
      <c r="E10" s="34">
        <f t="shared" si="0"/>
        <v>87.7106816040525</v>
      </c>
      <c r="F10" s="34">
        <f t="shared" si="1"/>
        <v>12.2893183959475</v>
      </c>
    </row>
    <row r="11" ht="26.1" customHeight="1" spans="1:6">
      <c r="A11" s="182">
        <v>2001</v>
      </c>
      <c r="B11" s="183">
        <v>1902324</v>
      </c>
      <c r="C11" s="184">
        <v>1799540</v>
      </c>
      <c r="D11" s="184">
        <v>102784</v>
      </c>
      <c r="E11" s="34">
        <f t="shared" si="0"/>
        <v>94.5969246038004</v>
      </c>
      <c r="F11" s="34">
        <f t="shared" si="1"/>
        <v>5.4030753961996</v>
      </c>
    </row>
    <row r="12" ht="26.1" customHeight="1" spans="1:6">
      <c r="A12" s="182">
        <v>2002</v>
      </c>
      <c r="B12" s="183">
        <v>2379355</v>
      </c>
      <c r="C12" s="184">
        <v>2284857</v>
      </c>
      <c r="D12" s="184">
        <v>94498</v>
      </c>
      <c r="E12" s="34">
        <f t="shared" si="0"/>
        <v>96.0284194666201</v>
      </c>
      <c r="F12" s="34">
        <f t="shared" si="1"/>
        <v>3.97158053337984</v>
      </c>
    </row>
    <row r="13" ht="26.1" customHeight="1" spans="1:6">
      <c r="A13" s="182">
        <v>2003</v>
      </c>
      <c r="B13" s="183">
        <v>2745607</v>
      </c>
      <c r="C13" s="184">
        <v>2610814</v>
      </c>
      <c r="D13" s="184">
        <v>134793</v>
      </c>
      <c r="E13" s="34">
        <f t="shared" si="0"/>
        <v>95.0905938104033</v>
      </c>
      <c r="F13" s="34">
        <f t="shared" si="1"/>
        <v>4.90940618959669</v>
      </c>
    </row>
    <row r="14" ht="26.1" customHeight="1" spans="1:6">
      <c r="A14" s="182">
        <v>2004</v>
      </c>
      <c r="B14" s="183">
        <v>3508231</v>
      </c>
      <c r="C14" s="184">
        <v>2889665</v>
      </c>
      <c r="D14" s="184">
        <v>618566</v>
      </c>
      <c r="E14" s="34">
        <f t="shared" si="0"/>
        <v>82.3681507859659</v>
      </c>
      <c r="F14" s="34">
        <f t="shared" si="1"/>
        <v>17.6318492140341</v>
      </c>
    </row>
    <row r="15" ht="26.1" customHeight="1" spans="1:6">
      <c r="A15" s="182">
        <v>2005</v>
      </c>
      <c r="B15" s="183">
        <v>3746467</v>
      </c>
      <c r="C15" s="184">
        <v>3214662</v>
      </c>
      <c r="D15" s="184">
        <v>531805</v>
      </c>
      <c r="E15" s="34">
        <f t="shared" si="0"/>
        <v>85.805159901315</v>
      </c>
      <c r="F15" s="34">
        <f t="shared" si="1"/>
        <v>14.194840098685</v>
      </c>
    </row>
    <row r="16" ht="26.1" customHeight="1" spans="1:6">
      <c r="A16" s="182">
        <v>2006</v>
      </c>
      <c r="B16" s="183">
        <v>3857769</v>
      </c>
      <c r="C16" s="184">
        <v>3420893</v>
      </c>
      <c r="D16" s="184">
        <v>436876</v>
      </c>
      <c r="E16" s="34">
        <f t="shared" si="0"/>
        <v>88.6754235414303</v>
      </c>
      <c r="F16" s="34">
        <f t="shared" si="1"/>
        <v>11.3245764585697</v>
      </c>
    </row>
    <row r="17" ht="26.1" customHeight="1" spans="1:6">
      <c r="A17" s="182">
        <v>2007</v>
      </c>
      <c r="B17" s="183">
        <v>4503082</v>
      </c>
      <c r="C17" s="184">
        <v>4056837</v>
      </c>
      <c r="D17" s="184">
        <v>446245</v>
      </c>
      <c r="E17" s="34">
        <f t="shared" si="0"/>
        <v>90.0902315347577</v>
      </c>
      <c r="F17" s="34">
        <f t="shared" si="1"/>
        <v>9.90976846524225</v>
      </c>
    </row>
    <row r="18" ht="26.1" customHeight="1" spans="1:6">
      <c r="A18" s="182">
        <v>2008</v>
      </c>
      <c r="B18" s="183">
        <v>5039294</v>
      </c>
      <c r="C18" s="184">
        <v>4653855</v>
      </c>
      <c r="D18" s="184">
        <v>385439</v>
      </c>
      <c r="E18" s="34">
        <f t="shared" si="0"/>
        <v>92.3513293727256</v>
      </c>
      <c r="F18" s="34">
        <f t="shared" si="1"/>
        <v>7.64867062727438</v>
      </c>
    </row>
    <row r="19" s="28" customFormat="1" ht="26.1" customHeight="1" spans="1:11">
      <c r="A19" s="182">
        <v>2009</v>
      </c>
      <c r="B19" s="183">
        <v>5645293</v>
      </c>
      <c r="C19" s="184">
        <v>5356541</v>
      </c>
      <c r="D19" s="184">
        <v>288752</v>
      </c>
      <c r="E19" s="34">
        <f t="shared" si="0"/>
        <v>94.885083909728</v>
      </c>
      <c r="F19" s="34">
        <f t="shared" si="1"/>
        <v>5.11491609027202</v>
      </c>
      <c r="G19" s="1"/>
      <c r="H19" s="1"/>
      <c r="I19" s="1"/>
      <c r="J19" s="1"/>
      <c r="K19" s="1"/>
    </row>
    <row r="20" s="28" customFormat="1" ht="26.1" customHeight="1" spans="1:11">
      <c r="A20" s="182">
        <v>2010</v>
      </c>
      <c r="B20" s="183">
        <v>6690837</v>
      </c>
      <c r="C20" s="184">
        <v>6330677</v>
      </c>
      <c r="D20" s="184">
        <v>360160</v>
      </c>
      <c r="E20" s="34">
        <f t="shared" si="0"/>
        <v>94.6171159153929</v>
      </c>
      <c r="F20" s="34">
        <f t="shared" si="1"/>
        <v>5.38288408460705</v>
      </c>
      <c r="G20" s="1"/>
      <c r="H20" s="1"/>
      <c r="I20" s="1"/>
      <c r="J20" s="1"/>
      <c r="K20" s="1"/>
    </row>
    <row r="21" s="28" customFormat="1" ht="26.1" customHeight="1" spans="1:11">
      <c r="A21" s="182">
        <v>2011</v>
      </c>
      <c r="B21" s="183">
        <v>8554719</v>
      </c>
      <c r="C21" s="184">
        <v>8122527</v>
      </c>
      <c r="D21" s="184">
        <v>432192</v>
      </c>
      <c r="E21" s="34">
        <f t="shared" si="0"/>
        <v>94.9479112054996</v>
      </c>
      <c r="F21" s="34">
        <f t="shared" si="1"/>
        <v>5.05208879450044</v>
      </c>
      <c r="G21" s="1"/>
      <c r="H21" s="1"/>
      <c r="I21" s="1"/>
      <c r="J21" s="1"/>
      <c r="K21" s="1"/>
    </row>
    <row r="22" s="28" customFormat="1" ht="26.1" customHeight="1" spans="1:11">
      <c r="A22" s="182">
        <v>2012</v>
      </c>
      <c r="B22" s="183">
        <v>9603976</v>
      </c>
      <c r="C22" s="184">
        <v>9080159</v>
      </c>
      <c r="D22" s="184">
        <v>523817</v>
      </c>
      <c r="E22" s="34">
        <f t="shared" si="0"/>
        <v>94.5458318513083</v>
      </c>
      <c r="F22" s="34">
        <f t="shared" si="1"/>
        <v>5.45416814869175</v>
      </c>
      <c r="G22" s="1"/>
      <c r="H22" s="1"/>
      <c r="I22" s="1"/>
      <c r="J22" s="1"/>
      <c r="K22" s="1"/>
    </row>
    <row r="23" s="28" customFormat="1" ht="26.1" customHeight="1" spans="1:11">
      <c r="A23" s="182">
        <v>2013</v>
      </c>
      <c r="B23" s="183">
        <v>10668936</v>
      </c>
      <c r="C23" s="184">
        <v>10077390</v>
      </c>
      <c r="D23" s="184">
        <v>591546</v>
      </c>
      <c r="E23" s="34">
        <f t="shared" si="0"/>
        <v>94.4554358560216</v>
      </c>
      <c r="F23" s="34">
        <f t="shared" si="1"/>
        <v>5.54456414397837</v>
      </c>
      <c r="G23" s="1"/>
      <c r="H23" s="1"/>
      <c r="I23" s="1"/>
      <c r="J23" s="1"/>
      <c r="K23" s="1"/>
    </row>
    <row r="24" s="28" customFormat="1" ht="26.1" customHeight="1" spans="1:11">
      <c r="A24" s="182">
        <v>2014</v>
      </c>
      <c r="B24" s="183">
        <v>11395799</v>
      </c>
      <c r="C24" s="184">
        <v>10727766</v>
      </c>
      <c r="D24" s="184">
        <v>668033</v>
      </c>
      <c r="E24" s="34">
        <f t="shared" si="0"/>
        <v>94.1379011686675</v>
      </c>
      <c r="F24" s="34">
        <f t="shared" si="1"/>
        <v>5.86209883133249</v>
      </c>
      <c r="G24" s="1"/>
      <c r="H24" s="1"/>
      <c r="I24" s="1"/>
      <c r="J24" s="1"/>
      <c r="K24" s="1"/>
    </row>
    <row r="25" s="28" customFormat="1" ht="26.1" customHeight="1" spans="1:11">
      <c r="A25" s="182">
        <v>2015</v>
      </c>
      <c r="B25" s="183">
        <v>12299054</v>
      </c>
      <c r="C25" s="184">
        <v>11557026</v>
      </c>
      <c r="D25" s="184">
        <v>742028</v>
      </c>
      <c r="E25" s="34">
        <f t="shared" si="0"/>
        <v>93.966788014753</v>
      </c>
      <c r="F25" s="34">
        <f t="shared" si="1"/>
        <v>6.033211985247</v>
      </c>
      <c r="G25" s="1"/>
      <c r="H25" s="1"/>
      <c r="I25" s="1"/>
      <c r="J25" s="1"/>
      <c r="K25" s="1"/>
    </row>
    <row r="26" s="28" customFormat="1" ht="26.1" customHeight="1" spans="1:11">
      <c r="A26" s="182">
        <v>2016</v>
      </c>
      <c r="B26" s="183">
        <v>13273185</v>
      </c>
      <c r="C26" s="184">
        <v>12502151</v>
      </c>
      <c r="D26" s="184">
        <v>771034</v>
      </c>
      <c r="E26" s="34">
        <f t="shared" si="0"/>
        <v>94.1910400555707</v>
      </c>
      <c r="F26" s="34">
        <f t="shared" si="1"/>
        <v>5.80895994442931</v>
      </c>
      <c r="G26" s="1"/>
      <c r="H26" s="1"/>
      <c r="I26" s="1"/>
      <c r="J26" s="1"/>
      <c r="K26" s="1"/>
    </row>
    <row r="27" s="28" customFormat="1" ht="26.1" customHeight="1" spans="1:11">
      <c r="A27" s="182">
        <v>2017</v>
      </c>
      <c r="B27" s="183">
        <v>13944453</v>
      </c>
      <c r="C27" s="184">
        <v>13156672</v>
      </c>
      <c r="D27" s="184">
        <v>787781</v>
      </c>
      <c r="E27" s="34">
        <v>94.3505779681713</v>
      </c>
      <c r="F27" s="34">
        <v>5.64942203182871</v>
      </c>
      <c r="G27" s="1"/>
      <c r="H27" s="1"/>
      <c r="I27" s="1"/>
      <c r="J27" s="1"/>
      <c r="K27" s="1"/>
    </row>
    <row r="28" s="28" customFormat="1" ht="26.1" customHeight="1" spans="1:11">
      <c r="A28" s="182">
        <v>2018</v>
      </c>
      <c r="B28" s="183"/>
      <c r="C28" s="184"/>
      <c r="D28" s="184"/>
      <c r="E28" s="34"/>
      <c r="F28" s="34"/>
      <c r="G28" s="1"/>
      <c r="H28" s="1"/>
      <c r="I28" s="1"/>
      <c r="J28" s="1"/>
      <c r="K28" s="1"/>
    </row>
    <row r="29" s="28" customFormat="1" spans="1:13">
      <c r="A29" s="185" t="s">
        <v>332</v>
      </c>
      <c r="B29" s="185"/>
      <c r="C29" s="186"/>
      <c r="D29" s="186"/>
      <c r="E29" s="186"/>
      <c r="F29" s="186"/>
      <c r="G29" s="1"/>
      <c r="H29" s="1"/>
      <c r="I29" s="1"/>
      <c r="J29" s="1"/>
      <c r="K29" s="1"/>
      <c r="L29" s="1"/>
      <c r="M29" s="1"/>
    </row>
  </sheetData>
  <mergeCells count="5">
    <mergeCell ref="A1:F1"/>
    <mergeCell ref="E3:F3"/>
    <mergeCell ref="A29:F29"/>
    <mergeCell ref="A3:A4"/>
    <mergeCell ref="B3:B4"/>
  </mergeCells>
  <pageMargins left="0.75" right="0.75" top="0.479861111111111" bottom="0.529861111111111" header="0.5" footer="0.5"/>
  <pageSetup paperSize="9" orientation="portrait"/>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indexed="57"/>
  </sheetPr>
  <dimension ref="A1:N29"/>
  <sheetViews>
    <sheetView workbookViewId="0">
      <selection activeCell="A1" sqref="$A1:$XFD1048576"/>
    </sheetView>
  </sheetViews>
  <sheetFormatPr defaultColWidth="9" defaultRowHeight="15.75"/>
  <cols>
    <col min="1" max="1" width="12.5" style="93" customWidth="1"/>
    <col min="2" max="6" width="13.625" style="93" customWidth="1"/>
    <col min="7" max="16384" width="9" style="93"/>
  </cols>
  <sheetData>
    <row r="1" ht="20.25" spans="1:6">
      <c r="A1" s="168" t="s">
        <v>333</v>
      </c>
      <c r="B1" s="168"/>
      <c r="C1" s="168"/>
      <c r="D1" s="168"/>
      <c r="E1" s="169"/>
      <c r="F1" s="169"/>
    </row>
    <row r="2" ht="14.25" spans="1:6">
      <c r="A2" s="170"/>
      <c r="B2" s="171"/>
      <c r="C2" s="171"/>
      <c r="D2" s="171"/>
      <c r="E2" s="170"/>
      <c r="F2" s="170"/>
    </row>
    <row r="3" ht="24.75" customHeight="1" spans="1:6">
      <c r="A3" s="172" t="s">
        <v>319</v>
      </c>
      <c r="B3" s="10" t="s">
        <v>334</v>
      </c>
      <c r="C3" s="152"/>
      <c r="D3" s="152"/>
      <c r="E3" s="119" t="s">
        <v>335</v>
      </c>
      <c r="F3" s="141"/>
    </row>
    <row r="4" ht="24.75" customHeight="1" spans="1:6">
      <c r="A4" s="173"/>
      <c r="B4" s="32"/>
      <c r="C4" s="119" t="s">
        <v>336</v>
      </c>
      <c r="D4" s="118" t="s">
        <v>337</v>
      </c>
      <c r="E4" s="119" t="s">
        <v>336</v>
      </c>
      <c r="F4" s="119" t="s">
        <v>337</v>
      </c>
    </row>
    <row r="5" ht="26.1" customHeight="1" spans="1:6">
      <c r="A5" s="174">
        <v>1995</v>
      </c>
      <c r="B5" s="175">
        <v>645368</v>
      </c>
      <c r="C5" s="176">
        <v>567155</v>
      </c>
      <c r="D5" s="176">
        <v>78213</v>
      </c>
      <c r="E5" s="177">
        <v>87.8808679699024</v>
      </c>
      <c r="F5" s="177">
        <v>12.1191320300976</v>
      </c>
    </row>
    <row r="6" ht="26.1" customHeight="1" spans="1:6">
      <c r="A6" s="178">
        <v>1996</v>
      </c>
      <c r="B6" s="179">
        <v>769518</v>
      </c>
      <c r="C6" s="180">
        <v>679628</v>
      </c>
      <c r="D6" s="180">
        <v>89890</v>
      </c>
      <c r="E6" s="181">
        <v>88.3186618116795</v>
      </c>
      <c r="F6" s="181">
        <v>11.6813381883205</v>
      </c>
    </row>
    <row r="7" ht="26.1" customHeight="1" spans="1:6">
      <c r="A7" s="178">
        <v>1997</v>
      </c>
      <c r="B7" s="179">
        <v>893862</v>
      </c>
      <c r="C7" s="180">
        <v>799099</v>
      </c>
      <c r="D7" s="180">
        <v>94763</v>
      </c>
      <c r="E7" s="181">
        <v>89.3984753798685</v>
      </c>
      <c r="F7" s="181">
        <v>10.6015246201315</v>
      </c>
    </row>
    <row r="8" ht="26.1" customHeight="1" spans="1:6">
      <c r="A8" s="178">
        <v>1998</v>
      </c>
      <c r="B8" s="179">
        <v>1062443</v>
      </c>
      <c r="C8" s="180">
        <v>881631</v>
      </c>
      <c r="D8" s="180">
        <v>180812</v>
      </c>
      <c r="E8" s="181">
        <v>82.9814870068324</v>
      </c>
      <c r="F8" s="181">
        <v>17.0185129931676</v>
      </c>
    </row>
    <row r="9" ht="26.1" customHeight="1" spans="1:6">
      <c r="A9" s="178">
        <v>1999</v>
      </c>
      <c r="B9" s="179">
        <v>1295312</v>
      </c>
      <c r="C9" s="180">
        <v>1078271</v>
      </c>
      <c r="D9" s="180">
        <v>217041</v>
      </c>
      <c r="E9" s="181">
        <v>83.2441141593685</v>
      </c>
      <c r="F9" s="181">
        <v>16.7558858406314</v>
      </c>
    </row>
    <row r="10" ht="26.1" customHeight="1" spans="1:6">
      <c r="A10" s="178">
        <v>2000</v>
      </c>
      <c r="B10" s="179">
        <v>1480648</v>
      </c>
      <c r="C10" s="180">
        <v>1203921</v>
      </c>
      <c r="D10" s="180">
        <v>276727</v>
      </c>
      <c r="E10" s="181">
        <v>81.3104127382065</v>
      </c>
      <c r="F10" s="181">
        <v>18.6895872617935</v>
      </c>
    </row>
    <row r="11" ht="26.1" customHeight="1" spans="1:6">
      <c r="A11" s="178">
        <v>2001</v>
      </c>
      <c r="B11" s="179">
        <v>1751419</v>
      </c>
      <c r="C11" s="180">
        <v>1423194</v>
      </c>
      <c r="D11" s="180">
        <v>328225</v>
      </c>
      <c r="E11" s="181">
        <v>81.2594815974932</v>
      </c>
      <c r="F11" s="181">
        <v>18.7405184025068</v>
      </c>
    </row>
    <row r="12" ht="26.1" customHeight="1" spans="1:6">
      <c r="A12" s="178">
        <v>2002</v>
      </c>
      <c r="B12" s="179">
        <v>2058247</v>
      </c>
      <c r="C12" s="180">
        <v>1665464</v>
      </c>
      <c r="D12" s="180">
        <v>392783</v>
      </c>
      <c r="E12" s="181">
        <v>80.9166246811</v>
      </c>
      <c r="F12" s="181">
        <v>19.0833753189</v>
      </c>
    </row>
    <row r="13" ht="26.1" customHeight="1" spans="1:6">
      <c r="A13" s="178">
        <v>2003</v>
      </c>
      <c r="B13" s="179">
        <v>2614021</v>
      </c>
      <c r="C13" s="180">
        <v>2079397</v>
      </c>
      <c r="D13" s="180">
        <v>534624</v>
      </c>
      <c r="E13" s="181">
        <v>79.5478307175038</v>
      </c>
      <c r="F13" s="181">
        <v>20.4521692824962</v>
      </c>
    </row>
    <row r="14" ht="26.1" customHeight="1" spans="1:6">
      <c r="A14" s="178">
        <v>2004</v>
      </c>
      <c r="B14" s="179">
        <v>3323651</v>
      </c>
      <c r="C14" s="180">
        <v>2813561</v>
      </c>
      <c r="D14" s="180">
        <v>510090</v>
      </c>
      <c r="E14" s="181">
        <v>84.6527207579857</v>
      </c>
      <c r="F14" s="181">
        <v>15.3472792420143</v>
      </c>
    </row>
    <row r="15" ht="26.1" customHeight="1" spans="1:6">
      <c r="A15" s="178">
        <v>2005</v>
      </c>
      <c r="B15" s="179">
        <v>4020371</v>
      </c>
      <c r="C15" s="180">
        <v>3286602</v>
      </c>
      <c r="D15" s="180">
        <v>733769</v>
      </c>
      <c r="E15" s="181">
        <v>81.7487241849073</v>
      </c>
      <c r="F15" s="181">
        <v>18.2512758150927</v>
      </c>
    </row>
    <row r="16" s="165" customFormat="1" ht="26.1" customHeight="1" spans="1:6">
      <c r="A16" s="178">
        <v>2006</v>
      </c>
      <c r="B16" s="179">
        <v>4583828</v>
      </c>
      <c r="C16" s="180">
        <v>3747595</v>
      </c>
      <c r="D16" s="179">
        <v>836233</v>
      </c>
      <c r="E16" s="181">
        <v>81.7568852932527</v>
      </c>
      <c r="F16" s="181">
        <v>18.2431147067473</v>
      </c>
    </row>
    <row r="17" s="165" customFormat="1" ht="26.1" customHeight="1" spans="1:6">
      <c r="A17" s="178">
        <v>2007</v>
      </c>
      <c r="B17" s="179">
        <v>5431355</v>
      </c>
      <c r="C17" s="180">
        <v>4438049</v>
      </c>
      <c r="D17" s="179">
        <v>993306</v>
      </c>
      <c r="E17" s="181">
        <v>81.7116354942735</v>
      </c>
      <c r="F17" s="181">
        <v>18.2883645057265</v>
      </c>
    </row>
    <row r="18" s="165" customFormat="1" ht="26.1" customHeight="1" spans="1:6">
      <c r="A18" s="178">
        <v>2008</v>
      </c>
      <c r="B18" s="179">
        <v>6352765</v>
      </c>
      <c r="C18" s="180">
        <v>5276332</v>
      </c>
      <c r="D18" s="179">
        <v>1076433</v>
      </c>
      <c r="E18" s="181">
        <v>83.0556773310519</v>
      </c>
      <c r="F18" s="181">
        <v>16.9443226689481</v>
      </c>
    </row>
    <row r="19" s="166" customFormat="1" ht="26.1" customHeight="1" spans="1:14">
      <c r="A19" s="178">
        <v>2009</v>
      </c>
      <c r="B19" s="179">
        <v>7089670</v>
      </c>
      <c r="C19" s="180">
        <v>5995850</v>
      </c>
      <c r="D19" s="179">
        <v>1093820</v>
      </c>
      <c r="E19" s="181">
        <v>84.5716373258558</v>
      </c>
      <c r="F19" s="181">
        <v>15.4283626741442</v>
      </c>
      <c r="G19" s="165"/>
      <c r="H19" s="165"/>
      <c r="I19" s="165"/>
      <c r="J19" s="165"/>
      <c r="K19" s="165"/>
      <c r="L19" s="165"/>
      <c r="M19" s="165"/>
      <c r="N19" s="165"/>
    </row>
    <row r="20" s="166" customFormat="1" ht="26.1" customHeight="1" spans="1:14">
      <c r="A20" s="178">
        <v>2010</v>
      </c>
      <c r="B20" s="179">
        <v>8337650</v>
      </c>
      <c r="C20" s="180">
        <v>7114002</v>
      </c>
      <c r="D20" s="179">
        <v>1223648</v>
      </c>
      <c r="E20" s="181">
        <v>85.3238262579984</v>
      </c>
      <c r="F20" s="181">
        <v>14.6761737420016</v>
      </c>
      <c r="G20" s="165"/>
      <c r="H20" s="165"/>
      <c r="I20" s="165"/>
      <c r="J20" s="165"/>
      <c r="K20" s="165"/>
      <c r="L20" s="165"/>
      <c r="M20" s="165"/>
      <c r="N20" s="165"/>
    </row>
    <row r="21" s="166" customFormat="1" ht="26.1" customHeight="1" spans="1:14">
      <c r="A21" s="178">
        <v>2011</v>
      </c>
      <c r="B21" s="179">
        <v>9539342</v>
      </c>
      <c r="C21" s="180">
        <v>8041246</v>
      </c>
      <c r="D21" s="179">
        <v>1498096</v>
      </c>
      <c r="E21" s="181">
        <v>84.2956044557371</v>
      </c>
      <c r="F21" s="181">
        <v>15.7043955442629</v>
      </c>
      <c r="G21" s="165"/>
      <c r="H21" s="165"/>
      <c r="I21" s="165"/>
      <c r="J21" s="165"/>
      <c r="K21" s="165"/>
      <c r="L21" s="165"/>
      <c r="M21" s="165"/>
      <c r="N21" s="165"/>
    </row>
    <row r="22" s="166" customFormat="1" ht="26.1" customHeight="1" spans="1:14">
      <c r="A22" s="178">
        <v>2012</v>
      </c>
      <c r="B22" s="179">
        <v>10579261</v>
      </c>
      <c r="C22" s="180">
        <v>8940259</v>
      </c>
      <c r="D22" s="179">
        <v>1639002</v>
      </c>
      <c r="E22" s="181">
        <v>84.507405573981</v>
      </c>
      <c r="F22" s="181">
        <v>15.492594426019</v>
      </c>
      <c r="G22" s="165"/>
      <c r="H22" s="165"/>
      <c r="I22" s="165"/>
      <c r="J22" s="165"/>
      <c r="K22" s="165"/>
      <c r="L22" s="165"/>
      <c r="M22" s="165"/>
      <c r="N22" s="165"/>
    </row>
    <row r="23" s="166" customFormat="1" ht="26.1" customHeight="1" spans="1:14">
      <c r="A23" s="178">
        <v>2013</v>
      </c>
      <c r="B23" s="179">
        <v>11573599</v>
      </c>
      <c r="C23" s="180">
        <v>9839003</v>
      </c>
      <c r="D23" s="179">
        <v>1734596</v>
      </c>
      <c r="E23" s="181">
        <v>85.0124753760693</v>
      </c>
      <c r="F23" s="181">
        <v>14.9875246239307</v>
      </c>
      <c r="G23" s="165"/>
      <c r="H23" s="165"/>
      <c r="I23" s="165"/>
      <c r="J23" s="165"/>
      <c r="K23" s="165"/>
      <c r="L23" s="165"/>
      <c r="M23" s="165"/>
      <c r="N23" s="165"/>
    </row>
    <row r="24" s="166" customFormat="1" ht="26.1" customHeight="1" spans="1:14">
      <c r="A24" s="178">
        <v>2014</v>
      </c>
      <c r="B24" s="179">
        <v>12534778</v>
      </c>
      <c r="C24" s="180">
        <v>10696636</v>
      </c>
      <c r="D24" s="179">
        <v>1838142</v>
      </c>
      <c r="E24" s="181">
        <v>85.3356637030189</v>
      </c>
      <c r="F24" s="181">
        <v>14.6643362969811</v>
      </c>
      <c r="G24" s="165"/>
      <c r="H24" s="165"/>
      <c r="I24" s="165"/>
      <c r="J24" s="165"/>
      <c r="K24" s="165"/>
      <c r="L24" s="165"/>
      <c r="M24" s="165"/>
      <c r="N24" s="165"/>
    </row>
    <row r="25" s="166" customFormat="1" ht="26.1" customHeight="1" spans="1:14">
      <c r="A25" s="178">
        <v>2015</v>
      </c>
      <c r="B25" s="179">
        <v>14130872</v>
      </c>
      <c r="C25" s="180">
        <v>12065806</v>
      </c>
      <c r="D25" s="180">
        <v>2065066</v>
      </c>
      <c r="E25" s="181">
        <v>85.3861389445747</v>
      </c>
      <c r="F25" s="181">
        <v>14.6138610554253</v>
      </c>
      <c r="G25" s="165"/>
      <c r="H25" s="165"/>
      <c r="I25" s="165"/>
      <c r="J25" s="165"/>
      <c r="K25" s="165"/>
      <c r="L25" s="165"/>
      <c r="M25" s="165"/>
      <c r="N25" s="165"/>
    </row>
    <row r="26" s="167" customFormat="1" ht="26.1" customHeight="1" spans="1:14">
      <c r="A26" s="178">
        <v>2016</v>
      </c>
      <c r="B26" s="179">
        <v>15516963</v>
      </c>
      <c r="C26" s="180">
        <v>13380981</v>
      </c>
      <c r="D26" s="180">
        <v>2135982</v>
      </c>
      <c r="E26" s="181">
        <v>86.2345357142374</v>
      </c>
      <c r="F26" s="181">
        <v>13.7654642857626</v>
      </c>
      <c r="G26" s="165"/>
      <c r="H26" s="165"/>
      <c r="I26" s="165"/>
      <c r="J26" s="165"/>
      <c r="K26" s="165"/>
      <c r="L26" s="165"/>
      <c r="M26" s="165"/>
      <c r="N26" s="165"/>
    </row>
    <row r="27" s="167" customFormat="1" ht="26.1" customHeight="1" spans="1:14">
      <c r="A27" s="178">
        <v>2017</v>
      </c>
      <c r="B27" s="179">
        <v>16367480</v>
      </c>
      <c r="C27" s="180">
        <v>14038590</v>
      </c>
      <c r="D27" s="180">
        <v>2328890</v>
      </c>
      <c r="E27" s="181">
        <v>85.7712366228644</v>
      </c>
      <c r="F27" s="181">
        <v>14.2287633771356</v>
      </c>
      <c r="G27" s="93"/>
      <c r="H27" s="93"/>
      <c r="I27" s="93"/>
      <c r="J27" s="93"/>
      <c r="K27" s="93"/>
      <c r="L27" s="93"/>
      <c r="M27" s="93"/>
      <c r="N27" s="93"/>
    </row>
    <row r="28" s="167" customFormat="1" ht="26.1" customHeight="1" spans="1:14">
      <c r="A28" s="182">
        <v>2018</v>
      </c>
      <c r="B28" s="183"/>
      <c r="C28" s="184"/>
      <c r="D28" s="184"/>
      <c r="E28" s="34"/>
      <c r="F28" s="34"/>
      <c r="G28" s="93"/>
      <c r="H28" s="93"/>
      <c r="I28" s="93"/>
      <c r="J28" s="93"/>
      <c r="K28" s="93"/>
      <c r="L28" s="93"/>
      <c r="M28" s="93"/>
      <c r="N28" s="93"/>
    </row>
    <row r="29" ht="14.25" spans="1:6">
      <c r="A29" s="185" t="s">
        <v>332</v>
      </c>
      <c r="B29" s="185"/>
      <c r="C29" s="186"/>
      <c r="D29" s="186"/>
      <c r="E29" s="186"/>
      <c r="F29" s="186"/>
    </row>
  </sheetData>
  <mergeCells count="5">
    <mergeCell ref="A1:F1"/>
    <mergeCell ref="E3:F3"/>
    <mergeCell ref="A29:F29"/>
    <mergeCell ref="A3:A4"/>
    <mergeCell ref="B3:B4"/>
  </mergeCells>
  <pageMargins left="0.75" right="0.75" top="0.509722222222222" bottom="0.539583333333333" header="0.5" footer="0.5"/>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30"/>
  <sheetViews>
    <sheetView workbookViewId="0">
      <pane xSplit="1" ySplit="6" topLeftCell="B11" activePane="bottomRight" state="frozen"/>
      <selection/>
      <selection pane="topRight"/>
      <selection pane="bottomLeft"/>
      <selection pane="bottomRight" activeCell="F12" sqref="F12"/>
    </sheetView>
  </sheetViews>
  <sheetFormatPr defaultColWidth="8.625" defaultRowHeight="22.5" customHeight="1"/>
  <cols>
    <col min="1" max="1" width="14.625" style="1" customWidth="1"/>
    <col min="2" max="5" width="10.625" style="1" customWidth="1"/>
    <col min="6" max="6" width="10.625" style="3" customWidth="1"/>
    <col min="7" max="7" width="10.625" style="1" customWidth="1"/>
    <col min="8" max="32" width="9" style="1" customWidth="1"/>
    <col min="33" max="16384" width="8.625" style="1"/>
  </cols>
  <sheetData>
    <row r="1" ht="20.25" spans="1:7">
      <c r="A1" s="131" t="s">
        <v>338</v>
      </c>
      <c r="B1" s="131"/>
      <c r="C1" s="131"/>
      <c r="D1" s="131"/>
      <c r="E1" s="131"/>
      <c r="F1" s="131"/>
      <c r="G1" s="131"/>
    </row>
    <row r="2" ht="15" customHeight="1" spans="1:7">
      <c r="A2" s="116" t="s">
        <v>339</v>
      </c>
      <c r="B2" s="116"/>
      <c r="C2" s="116"/>
      <c r="D2" s="116"/>
      <c r="E2" s="116"/>
      <c r="F2" s="116"/>
      <c r="G2" s="116"/>
    </row>
    <row r="3" ht="11.25" customHeight="1" spans="1:7">
      <c r="A3" s="64" t="s">
        <v>340</v>
      </c>
      <c r="B3" s="10" t="s">
        <v>341</v>
      </c>
      <c r="C3" s="11"/>
      <c r="D3" s="41"/>
      <c r="E3" s="41"/>
      <c r="F3" s="41"/>
      <c r="G3" s="41"/>
    </row>
    <row r="4" ht="18" customHeight="1" spans="1:7">
      <c r="A4" s="143"/>
      <c r="B4" s="159"/>
      <c r="C4" s="160"/>
      <c r="D4" s="10" t="s">
        <v>342</v>
      </c>
      <c r="E4" s="64"/>
      <c r="F4" s="10" t="s">
        <v>343</v>
      </c>
      <c r="G4" s="11"/>
    </row>
    <row r="5" ht="8.25" customHeight="1" spans="1:7">
      <c r="A5" s="143"/>
      <c r="B5" s="32"/>
      <c r="C5" s="161"/>
      <c r="D5" s="32"/>
      <c r="E5" s="153"/>
      <c r="F5" s="32"/>
      <c r="G5" s="161"/>
    </row>
    <row r="6" ht="19.5" customHeight="1" spans="1:7">
      <c r="A6" s="153"/>
      <c r="B6" s="14" t="s">
        <v>344</v>
      </c>
      <c r="C6" s="14" t="s">
        <v>345</v>
      </c>
      <c r="D6" s="14" t="s">
        <v>344</v>
      </c>
      <c r="E6" s="14" t="s">
        <v>345</v>
      </c>
      <c r="F6" s="14" t="s">
        <v>344</v>
      </c>
      <c r="G6" s="40" t="s">
        <v>345</v>
      </c>
    </row>
    <row r="7" ht="23.1" customHeight="1" spans="1:11">
      <c r="A7" s="162" t="s">
        <v>107</v>
      </c>
      <c r="B7" s="155">
        <v>2421410.55115998</v>
      </c>
      <c r="C7" s="123">
        <v>8.44558963672087</v>
      </c>
      <c r="D7" s="155">
        <v>1900.13662530685</v>
      </c>
      <c r="E7" s="123">
        <v>48.367108458348</v>
      </c>
      <c r="F7" s="155">
        <v>362576.729242345</v>
      </c>
      <c r="G7" s="123">
        <v>15.6941106386093</v>
      </c>
      <c r="J7" s="163"/>
      <c r="K7" s="163"/>
    </row>
    <row r="8" ht="23.1" customHeight="1" spans="1:11">
      <c r="A8" s="162" t="s">
        <v>108</v>
      </c>
      <c r="B8" s="155">
        <v>2670218.21432569</v>
      </c>
      <c r="C8" s="123">
        <v>8.428618686975</v>
      </c>
      <c r="D8" s="155">
        <v>586.569217346184</v>
      </c>
      <c r="E8" s="123">
        <v>48.449215132594</v>
      </c>
      <c r="F8" s="155">
        <v>318403.247225447</v>
      </c>
      <c r="G8" s="123">
        <v>2.29619844502716</v>
      </c>
      <c r="J8" s="163"/>
      <c r="K8" s="163"/>
    </row>
    <row r="9" ht="23.1" customHeight="1" spans="1:11">
      <c r="A9" s="162" t="s">
        <v>109</v>
      </c>
      <c r="B9" s="155">
        <v>4818565.9894998</v>
      </c>
      <c r="C9" s="123">
        <v>1.60316763531485</v>
      </c>
      <c r="D9" s="155">
        <v>1649.10424431066</v>
      </c>
      <c r="E9" s="123">
        <v>-11.1191229952003</v>
      </c>
      <c r="F9" s="155">
        <v>3558470.99386435</v>
      </c>
      <c r="G9" s="123">
        <v>-0.256262099038466</v>
      </c>
      <c r="J9" s="163"/>
      <c r="K9" s="163"/>
    </row>
    <row r="10" ht="23.1" customHeight="1" spans="1:11">
      <c r="A10" s="162" t="s">
        <v>110</v>
      </c>
      <c r="B10" s="155">
        <v>1441226.84150233</v>
      </c>
      <c r="C10" s="123">
        <v>3.45513427852725</v>
      </c>
      <c r="D10" s="155">
        <v>2807.81944968405</v>
      </c>
      <c r="E10" s="123">
        <v>-21.1273169169049</v>
      </c>
      <c r="F10" s="155">
        <v>507534.842830088</v>
      </c>
      <c r="G10" s="123">
        <v>6.5549342697835</v>
      </c>
      <c r="J10" s="163"/>
      <c r="K10" s="163"/>
    </row>
    <row r="11" ht="23.1" customHeight="1" spans="1:11">
      <c r="A11" s="162" t="s">
        <v>111</v>
      </c>
      <c r="B11" s="155">
        <v>1161180.78655062</v>
      </c>
      <c r="C11" s="123">
        <v>-1.16142421640524</v>
      </c>
      <c r="D11" s="155">
        <v>4670.48746391087</v>
      </c>
      <c r="E11" s="123">
        <v>-1.7956864401999</v>
      </c>
      <c r="F11" s="155">
        <v>632609.146478039</v>
      </c>
      <c r="G11" s="123">
        <v>1.66715289057674</v>
      </c>
      <c r="J11" s="163"/>
      <c r="K11" s="163"/>
    </row>
    <row r="12" ht="23.1" customHeight="1" spans="1:11">
      <c r="A12" s="162" t="s">
        <v>112</v>
      </c>
      <c r="B12" s="155">
        <v>348319.72622806</v>
      </c>
      <c r="C12" s="123">
        <v>-3.41291152454743</v>
      </c>
      <c r="D12" s="155">
        <v>3482.91636201621</v>
      </c>
      <c r="E12" s="123">
        <v>-57.0344732633582</v>
      </c>
      <c r="F12" s="155">
        <v>144752.13254037</v>
      </c>
      <c r="G12" s="123">
        <v>5.58383040942216</v>
      </c>
      <c r="J12" s="163"/>
      <c r="K12" s="163"/>
    </row>
    <row r="13" ht="23.1" customHeight="1" spans="1:11">
      <c r="A13" s="162" t="s">
        <v>113</v>
      </c>
      <c r="B13" s="155">
        <v>3671531.09834139</v>
      </c>
      <c r="C13" s="123">
        <v>6.97538766583246</v>
      </c>
      <c r="D13" s="155">
        <v>6671.53539280439</v>
      </c>
      <c r="E13" s="123">
        <v>8.416116516231</v>
      </c>
      <c r="F13" s="155">
        <v>2079383.61276342</v>
      </c>
      <c r="G13" s="123">
        <v>4.8007512820643</v>
      </c>
      <c r="J13" s="163"/>
      <c r="K13" s="163"/>
    </row>
    <row r="14" ht="23.1" customHeight="1" spans="1:11">
      <c r="A14" s="162" t="s">
        <v>114</v>
      </c>
      <c r="B14" s="155">
        <v>1476613.78027285</v>
      </c>
      <c r="C14" s="123">
        <v>8.81226911515967</v>
      </c>
      <c r="D14" s="155">
        <v>51174.3625997506</v>
      </c>
      <c r="E14" s="123">
        <v>5.70616422264401</v>
      </c>
      <c r="F14" s="155">
        <v>795845.321761577</v>
      </c>
      <c r="G14" s="123">
        <v>5.280525131179</v>
      </c>
      <c r="J14" s="163"/>
      <c r="K14" s="163"/>
    </row>
    <row r="15" ht="23.1" customHeight="1" spans="1:11">
      <c r="A15" s="162" t="s">
        <v>115</v>
      </c>
      <c r="B15" s="155">
        <v>814504.880349564</v>
      </c>
      <c r="C15" s="123">
        <v>8.75217535923709</v>
      </c>
      <c r="D15" s="155">
        <v>60503.6050342895</v>
      </c>
      <c r="E15" s="123">
        <v>-0.3442225043907</v>
      </c>
      <c r="F15" s="155">
        <v>419744.325983266</v>
      </c>
      <c r="G15" s="123">
        <v>15.1912005052649</v>
      </c>
      <c r="J15" s="163"/>
      <c r="K15" s="163"/>
    </row>
    <row r="16" ht="23.1" customHeight="1" spans="1:11">
      <c r="A16" s="162" t="s">
        <v>116</v>
      </c>
      <c r="B16" s="155">
        <v>1432598.80006167</v>
      </c>
      <c r="C16" s="123">
        <v>1.62811397972914</v>
      </c>
      <c r="D16" s="155">
        <v>12294.5835285808</v>
      </c>
      <c r="E16" s="123">
        <v>14.651575474244</v>
      </c>
      <c r="F16" s="155">
        <v>710779.372465282</v>
      </c>
      <c r="G16" s="123">
        <v>-0.849927531252831</v>
      </c>
      <c r="J16" s="163"/>
      <c r="K16" s="163"/>
    </row>
    <row r="17" ht="23.1" customHeight="1" spans="1:11">
      <c r="A17" s="162" t="s">
        <v>117</v>
      </c>
      <c r="B17" s="155">
        <v>1284188.35111246</v>
      </c>
      <c r="C17" s="123">
        <v>3.52691565834655</v>
      </c>
      <c r="D17" s="155">
        <v>49979.3868609059</v>
      </c>
      <c r="E17" s="123">
        <v>12.44</v>
      </c>
      <c r="F17" s="155">
        <v>684379.797553784</v>
      </c>
      <c r="G17" s="123">
        <v>3.2490729273738</v>
      </c>
      <c r="J17" s="163"/>
      <c r="K17" s="163"/>
    </row>
    <row r="18" ht="23.1" customHeight="1" spans="1:11">
      <c r="A18" s="162" t="s">
        <v>118</v>
      </c>
      <c r="B18" s="155">
        <v>1227748.30769825</v>
      </c>
      <c r="C18" s="123">
        <v>6.44465700662842</v>
      </c>
      <c r="D18" s="155">
        <v>5306.3934914143</v>
      </c>
      <c r="E18" s="123">
        <v>1.56916003017299</v>
      </c>
      <c r="F18" s="155">
        <v>390181.565889968</v>
      </c>
      <c r="G18" s="123">
        <v>2.93845067959448</v>
      </c>
      <c r="J18" s="163"/>
      <c r="K18" s="163"/>
    </row>
    <row r="19" ht="23.1" customHeight="1" spans="1:11">
      <c r="A19" s="162" t="s">
        <v>119</v>
      </c>
      <c r="B19" s="155">
        <v>975113.361602269</v>
      </c>
      <c r="C19" s="123">
        <v>3.7952342733124</v>
      </c>
      <c r="D19" s="155">
        <v>27495.6942937403</v>
      </c>
      <c r="E19" s="123">
        <v>2.497626905107</v>
      </c>
      <c r="F19" s="155">
        <v>326328.758616714</v>
      </c>
      <c r="G19" s="123">
        <v>-0.605510560033778</v>
      </c>
      <c r="J19" s="163"/>
      <c r="K19" s="163"/>
    </row>
    <row r="20" ht="23.1" customHeight="1" spans="1:11">
      <c r="A20" s="162" t="s">
        <v>120</v>
      </c>
      <c r="B20" s="155">
        <v>1724205.3412655</v>
      </c>
      <c r="C20" s="123">
        <v>-3.87178664818028</v>
      </c>
      <c r="D20" s="155">
        <v>69995.7287974889</v>
      </c>
      <c r="E20" s="123">
        <v>13.995524117029</v>
      </c>
      <c r="F20" s="155">
        <v>771247.681018761</v>
      </c>
      <c r="G20" s="123">
        <v>4.14734343986399</v>
      </c>
      <c r="J20" s="163"/>
      <c r="K20" s="163"/>
    </row>
    <row r="21" ht="23.1" customHeight="1" spans="1:11">
      <c r="A21" s="162" t="s">
        <v>121</v>
      </c>
      <c r="B21" s="155">
        <v>922001.728816978</v>
      </c>
      <c r="C21" s="123">
        <v>4.74245517462903</v>
      </c>
      <c r="D21" s="155">
        <v>48106.3779357007</v>
      </c>
      <c r="E21" s="123">
        <v>5.16101080761899</v>
      </c>
      <c r="F21" s="155">
        <v>443819.110861162</v>
      </c>
      <c r="G21" s="123">
        <v>3.88751844122639</v>
      </c>
      <c r="J21" s="163"/>
      <c r="K21" s="163"/>
    </row>
    <row r="22" ht="23.1" customHeight="1" spans="1:9">
      <c r="A22" s="162" t="s">
        <v>122</v>
      </c>
      <c r="B22" s="155">
        <v>1201995.59842978</v>
      </c>
      <c r="C22" s="123">
        <v>9.56683086468158</v>
      </c>
      <c r="D22" s="155">
        <v>70377.5832555899</v>
      </c>
      <c r="E22" s="123">
        <v>13.342747482074</v>
      </c>
      <c r="F22" s="155">
        <v>546016.718232849</v>
      </c>
      <c r="G22" s="155">
        <v>6.66274971898073</v>
      </c>
      <c r="H22" s="163"/>
      <c r="I22" s="163"/>
    </row>
    <row r="23" ht="23.1" customHeight="1" spans="1:9">
      <c r="A23" s="162" t="s">
        <v>123</v>
      </c>
      <c r="B23" s="155">
        <v>856809.82972726</v>
      </c>
      <c r="C23" s="123">
        <v>5.38772359969322</v>
      </c>
      <c r="D23" s="155">
        <v>55636.7813678925</v>
      </c>
      <c r="E23" s="123">
        <v>1.21625909376399</v>
      </c>
      <c r="F23" s="155">
        <v>433802.010553226</v>
      </c>
      <c r="G23" s="155">
        <v>2.40935262354979</v>
      </c>
      <c r="H23" s="163"/>
      <c r="I23" s="163"/>
    </row>
    <row r="24" ht="23.1" customHeight="1" spans="1:9">
      <c r="A24" s="162" t="s">
        <v>124</v>
      </c>
      <c r="B24" s="155">
        <v>1706456.4117385</v>
      </c>
      <c r="C24" s="123">
        <v>7.06432085494815</v>
      </c>
      <c r="D24" s="155">
        <v>305</v>
      </c>
      <c r="E24" s="123">
        <v>0.73</v>
      </c>
      <c r="F24" s="155">
        <v>1185112.86238816</v>
      </c>
      <c r="G24" s="155">
        <v>9.17899973413314</v>
      </c>
      <c r="H24" s="163"/>
      <c r="I24" s="163"/>
    </row>
    <row r="25" ht="23.1" customHeight="1" spans="1:9">
      <c r="A25" s="162" t="s">
        <v>125</v>
      </c>
      <c r="B25" s="155">
        <v>549388.415600527</v>
      </c>
      <c r="C25" s="123">
        <v>3.34952820176446</v>
      </c>
      <c r="D25" s="155">
        <v>24655.3234037074</v>
      </c>
      <c r="E25" s="123">
        <v>-0.539445036400394</v>
      </c>
      <c r="F25" s="155">
        <v>291927.237660844</v>
      </c>
      <c r="G25" s="164">
        <v>-1.17132827912528</v>
      </c>
      <c r="H25" s="163"/>
      <c r="I25" s="163"/>
    </row>
    <row r="26" ht="23.1" customHeight="1" spans="1:11">
      <c r="A26" s="162" t="s">
        <v>126</v>
      </c>
      <c r="B26" s="155">
        <v>1296518.10214145</v>
      </c>
      <c r="C26" s="123">
        <v>7.84679852095881</v>
      </c>
      <c r="D26" s="155">
        <v>31663.1540760609</v>
      </c>
      <c r="E26" s="123">
        <v>10.396602214979</v>
      </c>
      <c r="F26" s="155">
        <v>614629.645070442</v>
      </c>
      <c r="G26" s="123">
        <v>9.09065746324708</v>
      </c>
      <c r="J26" s="163"/>
      <c r="K26" s="163"/>
    </row>
    <row r="27" ht="23.1" customHeight="1" spans="1:11">
      <c r="A27" s="162" t="s">
        <v>127</v>
      </c>
      <c r="B27" s="155">
        <v>1823616.24293907</v>
      </c>
      <c r="C27" s="123">
        <v>1.24322470764365</v>
      </c>
      <c r="D27" s="155">
        <v>12494.8743427047</v>
      </c>
      <c r="E27" s="123">
        <v>-4.4407952157073</v>
      </c>
      <c r="F27" s="155">
        <v>746982.972214397</v>
      </c>
      <c r="G27" s="123">
        <v>1.53960148234231</v>
      </c>
      <c r="J27" s="163"/>
      <c r="K27" s="163"/>
    </row>
    <row r="28" ht="23.1" customHeight="1" spans="1:11">
      <c r="A28" s="162" t="s">
        <v>128</v>
      </c>
      <c r="B28" s="155">
        <v>849505.020889456</v>
      </c>
      <c r="C28" s="123">
        <v>-3.28281911656698</v>
      </c>
      <c r="D28" s="155">
        <v>39631.9660927368</v>
      </c>
      <c r="E28" s="123">
        <v>-6.5995201695462</v>
      </c>
      <c r="F28" s="155">
        <v>457009.039797456</v>
      </c>
      <c r="G28" s="123">
        <v>-9.44575499815451</v>
      </c>
      <c r="J28" s="163"/>
      <c r="K28" s="163"/>
    </row>
    <row r="29" ht="23.1" customHeight="1" spans="1:11">
      <c r="A29" s="162" t="s">
        <v>129</v>
      </c>
      <c r="B29" s="155">
        <v>432827.568606626</v>
      </c>
      <c r="C29" s="123">
        <v>-9.08396578135361</v>
      </c>
      <c r="D29" s="155">
        <v>16447.110349571</v>
      </c>
      <c r="E29" s="123">
        <v>2.280373036008</v>
      </c>
      <c r="F29" s="155">
        <v>177715.916273419</v>
      </c>
      <c r="G29" s="123">
        <v>-17.8249703308325</v>
      </c>
      <c r="J29" s="163"/>
      <c r="K29" s="163"/>
    </row>
    <row r="30" ht="23.1" customHeight="1" spans="1:11">
      <c r="A30" s="157" t="s">
        <v>130</v>
      </c>
      <c r="B30" s="158">
        <v>272818.341180718</v>
      </c>
      <c r="C30" s="136">
        <v>-3.74041929840681</v>
      </c>
      <c r="D30" s="158">
        <v>17991.6118786472</v>
      </c>
      <c r="E30" s="136">
        <v>7.701876323875</v>
      </c>
      <c r="F30" s="158">
        <v>157769.851780974</v>
      </c>
      <c r="G30" s="136">
        <v>-4.97935172346885</v>
      </c>
      <c r="J30" s="163"/>
      <c r="K30" s="163"/>
    </row>
  </sheetData>
  <mergeCells count="7">
    <mergeCell ref="A1:G1"/>
    <mergeCell ref="A2:G2"/>
    <mergeCell ref="E3:G3"/>
    <mergeCell ref="A3:A4"/>
    <mergeCell ref="B3:C5"/>
    <mergeCell ref="D4:E5"/>
    <mergeCell ref="F4:G5"/>
  </mergeCells>
  <pageMargins left="0.75" right="0.75" top="1" bottom="1" header="0.5" footer="0.5"/>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30"/>
  <sheetViews>
    <sheetView workbookViewId="0">
      <pane xSplit="1" ySplit="6" topLeftCell="B7" activePane="bottomRight" state="frozen"/>
      <selection/>
      <selection pane="topRight"/>
      <selection pane="bottomLeft"/>
      <selection pane="bottomRight" activeCell="A1" sqref="A1:G1"/>
    </sheetView>
  </sheetViews>
  <sheetFormatPr defaultColWidth="8.625" defaultRowHeight="22.5" customHeight="1" outlineLevelCol="6"/>
  <cols>
    <col min="1" max="1" width="14.625" style="1" customWidth="1"/>
    <col min="2" max="4" width="10.625" style="1" customWidth="1"/>
    <col min="5" max="5" width="10.625" style="3" customWidth="1"/>
    <col min="6" max="7" width="10.625" style="1" customWidth="1"/>
    <col min="8" max="32" width="9" style="1" customWidth="1"/>
    <col min="33" max="16384" width="8.625" style="1"/>
  </cols>
  <sheetData>
    <row r="1" ht="20.25" spans="1:7">
      <c r="A1" s="131" t="s">
        <v>346</v>
      </c>
      <c r="B1" s="131"/>
      <c r="C1" s="131"/>
      <c r="D1" s="131"/>
      <c r="E1" s="131"/>
      <c r="F1" s="131"/>
      <c r="G1" s="131"/>
    </row>
    <row r="2" ht="15" customHeight="1" spans="1:7">
      <c r="A2" s="116" t="s">
        <v>339</v>
      </c>
      <c r="B2" s="116"/>
      <c r="C2" s="116"/>
      <c r="D2" s="116"/>
      <c r="E2" s="116"/>
      <c r="F2" s="116"/>
      <c r="G2" s="116"/>
    </row>
    <row r="3" ht="21" customHeight="1" spans="1:7">
      <c r="A3" s="64" t="s">
        <v>340</v>
      </c>
      <c r="B3" s="40"/>
      <c r="C3" s="41" t="s">
        <v>341</v>
      </c>
      <c r="D3" s="141"/>
      <c r="E3" s="141"/>
      <c r="F3" s="10" t="s">
        <v>347</v>
      </c>
      <c r="G3" s="142"/>
    </row>
    <row r="4" ht="12" customHeight="1" spans="1:7">
      <c r="A4" s="143"/>
      <c r="B4" s="10"/>
      <c r="C4" s="64"/>
      <c r="D4" s="144" t="s">
        <v>348</v>
      </c>
      <c r="E4" s="145"/>
      <c r="F4" s="146"/>
      <c r="G4" s="147"/>
    </row>
    <row r="5" ht="15.75" customHeight="1" spans="1:7">
      <c r="A5" s="143"/>
      <c r="B5" s="148" t="s">
        <v>349</v>
      </c>
      <c r="C5" s="149"/>
      <c r="D5" s="150"/>
      <c r="E5" s="151"/>
      <c r="F5" s="150"/>
      <c r="G5" s="152"/>
    </row>
    <row r="6" ht="19.5" customHeight="1" spans="1:7">
      <c r="A6" s="153"/>
      <c r="B6" s="14" t="s">
        <v>344</v>
      </c>
      <c r="C6" s="40" t="s">
        <v>345</v>
      </c>
      <c r="D6" s="118" t="s">
        <v>344</v>
      </c>
      <c r="E6" s="119" t="s">
        <v>345</v>
      </c>
      <c r="F6" s="150" t="s">
        <v>344</v>
      </c>
      <c r="G6" s="119" t="s">
        <v>345</v>
      </c>
    </row>
    <row r="7" ht="24" customHeight="1" spans="1:7">
      <c r="A7" s="154" t="s">
        <v>107</v>
      </c>
      <c r="B7" s="155">
        <v>295144.406818396</v>
      </c>
      <c r="C7" s="123">
        <v>14.8742109851211</v>
      </c>
      <c r="D7" s="155">
        <v>2056933.68529233</v>
      </c>
      <c r="E7" s="123">
        <v>7.2529630093388</v>
      </c>
      <c r="F7" s="155">
        <v>116504.988327899</v>
      </c>
      <c r="G7" s="123">
        <v>7.36472098244784</v>
      </c>
    </row>
    <row r="8" ht="24" customHeight="1" spans="1:7">
      <c r="A8" s="156" t="s">
        <v>108</v>
      </c>
      <c r="B8" s="155">
        <v>166706.264295336</v>
      </c>
      <c r="C8" s="123">
        <v>-1.93613472073534</v>
      </c>
      <c r="D8" s="155">
        <v>2351228.39788289</v>
      </c>
      <c r="E8" s="123">
        <v>9.31967754798156</v>
      </c>
      <c r="F8" s="155">
        <v>155166.759506859</v>
      </c>
      <c r="G8" s="123">
        <v>6.0588868950226</v>
      </c>
    </row>
    <row r="9" ht="24" customHeight="1" spans="1:7">
      <c r="A9" s="156" t="s">
        <v>109</v>
      </c>
      <c r="B9" s="155">
        <v>3451401.70792455</v>
      </c>
      <c r="C9" s="123">
        <v>0.638095370896082</v>
      </c>
      <c r="D9" s="155">
        <v>1258445.89139114</v>
      </c>
      <c r="E9" s="123">
        <v>7.31497176919503</v>
      </c>
      <c r="F9" s="155">
        <v>189887.491261386</v>
      </c>
      <c r="G9" s="123">
        <v>-0.162362523961932</v>
      </c>
    </row>
    <row r="10" ht="24" customHeight="1" spans="1:7">
      <c r="A10" s="156" t="s">
        <v>110</v>
      </c>
      <c r="B10" s="155">
        <v>474488.184245286</v>
      </c>
      <c r="C10" s="123">
        <v>5.16757347109265</v>
      </c>
      <c r="D10" s="155">
        <v>930884.179222561</v>
      </c>
      <c r="E10" s="123">
        <v>2.07755243632761</v>
      </c>
      <c r="F10" s="155">
        <v>131920.077025385</v>
      </c>
      <c r="G10" s="123">
        <v>0.937647097937202</v>
      </c>
    </row>
    <row r="11" ht="24" customHeight="1" spans="1:7">
      <c r="A11" s="156" t="s">
        <v>111</v>
      </c>
      <c r="B11" s="155">
        <v>603649.596195068</v>
      </c>
      <c r="C11" s="123">
        <v>2.34466767017479</v>
      </c>
      <c r="D11" s="155">
        <v>523901.152608674</v>
      </c>
      <c r="E11" s="123">
        <v>-4.6299987766191</v>
      </c>
      <c r="F11" s="155">
        <v>163829.252802458</v>
      </c>
      <c r="G11" s="123">
        <v>-2.82366656883082</v>
      </c>
    </row>
    <row r="12" ht="24" customHeight="1" spans="1:7">
      <c r="A12" s="156" t="s">
        <v>112</v>
      </c>
      <c r="B12" s="155">
        <v>137479.699039188</v>
      </c>
      <c r="C12" s="123">
        <v>4.18149102483758</v>
      </c>
      <c r="D12" s="155">
        <v>200084.677325674</v>
      </c>
      <c r="E12" s="123">
        <v>-7.01164764503136</v>
      </c>
      <c r="F12" s="155">
        <v>71398.9394748508</v>
      </c>
      <c r="G12" s="123">
        <v>-3.82175099918473</v>
      </c>
    </row>
    <row r="13" ht="24" customHeight="1" spans="1:7">
      <c r="A13" s="156" t="s">
        <v>113</v>
      </c>
      <c r="B13" s="155">
        <v>1993495.56412956</v>
      </c>
      <c r="C13" s="123">
        <v>3.43807081285212</v>
      </c>
      <c r="D13" s="155">
        <v>1585475.95018517</v>
      </c>
      <c r="E13" s="123">
        <v>10.0914922150582</v>
      </c>
      <c r="F13" s="155">
        <v>110904.129028344</v>
      </c>
      <c r="G13" s="123">
        <v>5.82761116078861</v>
      </c>
    </row>
    <row r="14" ht="24" customHeight="1" spans="1:7">
      <c r="A14" s="156" t="s">
        <v>114</v>
      </c>
      <c r="B14" s="155">
        <v>774044.855139612</v>
      </c>
      <c r="C14" s="123">
        <v>4.34391663086373</v>
      </c>
      <c r="D14" s="155">
        <v>629594.09591152</v>
      </c>
      <c r="E14" s="123">
        <v>13.6949647833482</v>
      </c>
      <c r="F14" s="155">
        <v>98196.7361343358</v>
      </c>
      <c r="G14" s="123">
        <v>7.95225181256302</v>
      </c>
    </row>
    <row r="15" ht="24" customHeight="1" spans="1:7">
      <c r="A15" s="156" t="s">
        <v>115</v>
      </c>
      <c r="B15" s="155">
        <v>406722.994814404</v>
      </c>
      <c r="C15" s="123">
        <v>15.4641838479932</v>
      </c>
      <c r="D15" s="155">
        <v>334256.949332009</v>
      </c>
      <c r="E15" s="123">
        <v>1.08598835037903</v>
      </c>
      <c r="F15" s="155">
        <v>72319.4360404848</v>
      </c>
      <c r="G15" s="123">
        <v>7.98548536549467</v>
      </c>
    </row>
    <row r="16" ht="24" customHeight="1" spans="1:7">
      <c r="A16" s="156" t="s">
        <v>116</v>
      </c>
      <c r="B16" s="155">
        <v>695720.526322887</v>
      </c>
      <c r="C16" s="123">
        <v>1.24536794577932</v>
      </c>
      <c r="D16" s="155">
        <v>709524.844067806</v>
      </c>
      <c r="E16" s="123">
        <v>4.55424095886185</v>
      </c>
      <c r="F16" s="155">
        <v>109818.920518943</v>
      </c>
      <c r="G16" s="123">
        <v>0.369555454809799</v>
      </c>
    </row>
    <row r="17" ht="24" customHeight="1" spans="1:7">
      <c r="A17" s="156" t="s">
        <v>117</v>
      </c>
      <c r="B17" s="155">
        <v>664029.559703938</v>
      </c>
      <c r="C17" s="123">
        <v>3.34459850605056</v>
      </c>
      <c r="D17" s="155">
        <v>549829.166697766</v>
      </c>
      <c r="E17" s="123">
        <v>3.10357240942901</v>
      </c>
      <c r="F17" s="155">
        <v>100222.29471588</v>
      </c>
      <c r="G17" s="123">
        <v>1.556305615027</v>
      </c>
    </row>
    <row r="18" ht="24" customHeight="1" spans="1:7">
      <c r="A18" s="156" t="s">
        <v>118</v>
      </c>
      <c r="B18" s="155">
        <v>357372.160888708</v>
      </c>
      <c r="C18" s="123">
        <v>2.40619508318093</v>
      </c>
      <c r="D18" s="155">
        <v>832260.348316866</v>
      </c>
      <c r="E18" s="123">
        <v>8.11528797677845</v>
      </c>
      <c r="F18" s="155">
        <v>79308.3198885224</v>
      </c>
      <c r="G18" s="123">
        <v>5.32112532169923</v>
      </c>
    </row>
    <row r="19" ht="24" customHeight="1" spans="1:7">
      <c r="A19" s="156" t="s">
        <v>119</v>
      </c>
      <c r="B19" s="155">
        <v>310586.794485551</v>
      </c>
      <c r="C19" s="123">
        <v>0.687064761480769</v>
      </c>
      <c r="D19" s="155">
        <v>621288.908691814</v>
      </c>
      <c r="E19" s="123">
        <v>6.15604614669236</v>
      </c>
      <c r="F19" s="155">
        <v>76761.8425110618</v>
      </c>
      <c r="G19" s="123">
        <v>2.32570534855741</v>
      </c>
    </row>
    <row r="20" ht="24" customHeight="1" spans="1:7">
      <c r="A20" s="156" t="s">
        <v>120</v>
      </c>
      <c r="B20" s="155">
        <v>745076.632908606</v>
      </c>
      <c r="C20" s="123">
        <v>5.08879303431186</v>
      </c>
      <c r="D20" s="155">
        <v>882961.931449252</v>
      </c>
      <c r="E20" s="123">
        <v>-11.3969798059052</v>
      </c>
      <c r="F20" s="155">
        <v>75654.0660869919</v>
      </c>
      <c r="G20" s="123">
        <v>-4.86298830928594</v>
      </c>
    </row>
    <row r="21" ht="24" customHeight="1" spans="1:7">
      <c r="A21" s="156" t="s">
        <v>121</v>
      </c>
      <c r="B21" s="155">
        <v>415775.815575496</v>
      </c>
      <c r="C21" s="123">
        <v>5.86474263311236</v>
      </c>
      <c r="D21" s="155">
        <v>430076.240020115</v>
      </c>
      <c r="E21" s="123">
        <v>5.34749820605116</v>
      </c>
      <c r="F21" s="155">
        <v>75480.1806622905</v>
      </c>
      <c r="G21" s="123">
        <v>3.35076530796</v>
      </c>
    </row>
    <row r="22" ht="24" customHeight="1" spans="1:7">
      <c r="A22" s="156" t="s">
        <v>122</v>
      </c>
      <c r="B22" s="155">
        <v>523446.268804299</v>
      </c>
      <c r="C22" s="123">
        <v>5.10339000450757</v>
      </c>
      <c r="D22" s="155">
        <v>585601.296941337</v>
      </c>
      <c r="E22" s="123">
        <v>12.6180124226712</v>
      </c>
      <c r="F22" s="155">
        <v>96604.4145991968</v>
      </c>
      <c r="G22" s="123">
        <v>8.82713620706726</v>
      </c>
    </row>
    <row r="23" ht="24" customHeight="1" spans="1:7">
      <c r="A23" s="156" t="s">
        <v>123</v>
      </c>
      <c r="B23" s="155">
        <v>417689.251725197</v>
      </c>
      <c r="C23" s="123">
        <v>1.35127194402091</v>
      </c>
      <c r="D23" s="155">
        <v>367371.037806141</v>
      </c>
      <c r="E23" s="123">
        <v>8.702910746277</v>
      </c>
      <c r="F23" s="155">
        <v>78974.4709035929</v>
      </c>
      <c r="G23" s="123">
        <v>4.17300409630664</v>
      </c>
    </row>
    <row r="24" ht="24" customHeight="1" spans="1:7">
      <c r="A24" s="156" t="s">
        <v>124</v>
      </c>
      <c r="B24" s="155">
        <v>1167313.59701594</v>
      </c>
      <c r="C24" s="123">
        <v>8.93071304190827</v>
      </c>
      <c r="D24" s="155">
        <v>521038.549350343</v>
      </c>
      <c r="E24" s="123">
        <v>2.71620292578949</v>
      </c>
      <c r="F24" s="155">
        <v>126580.453649416</v>
      </c>
      <c r="G24" s="123">
        <v>6.37018650973194</v>
      </c>
    </row>
    <row r="25" ht="24" customHeight="1" spans="1:7">
      <c r="A25" s="156" t="s">
        <v>125</v>
      </c>
      <c r="B25" s="155">
        <v>284246.159863482</v>
      </c>
      <c r="C25" s="123">
        <v>-1.7359456918508</v>
      </c>
      <c r="D25" s="155">
        <v>232805.854535976</v>
      </c>
      <c r="E25" s="123">
        <v>10.2663352997141</v>
      </c>
      <c r="F25" s="155">
        <v>91686.9852470839</v>
      </c>
      <c r="G25" s="123">
        <v>2.42935174489463</v>
      </c>
    </row>
    <row r="26" ht="24" customHeight="1" spans="1:7">
      <c r="A26" s="156" t="s">
        <v>126</v>
      </c>
      <c r="B26" s="155">
        <v>594709.972796809</v>
      </c>
      <c r="C26" s="123">
        <v>10.1592956179971</v>
      </c>
      <c r="D26" s="155">
        <v>650225.302994944</v>
      </c>
      <c r="E26" s="123">
        <v>5.4330976363773</v>
      </c>
      <c r="F26" s="155">
        <v>117313.375903495</v>
      </c>
      <c r="G26" s="123">
        <v>7.0885750500082</v>
      </c>
    </row>
    <row r="27" ht="24" customHeight="1" spans="1:7">
      <c r="A27" s="156" t="s">
        <v>127</v>
      </c>
      <c r="B27" s="155">
        <v>661622.333051889</v>
      </c>
      <c r="C27" s="123">
        <v>0.907080219281738</v>
      </c>
      <c r="D27" s="155">
        <v>1064138.39638197</v>
      </c>
      <c r="E27" s="123">
        <v>1.01783095116241</v>
      </c>
      <c r="F27" s="155">
        <v>88469.8740319303</v>
      </c>
      <c r="G27" s="123">
        <v>-0.0964294177689027</v>
      </c>
    </row>
    <row r="28" ht="24" customHeight="1" spans="1:7">
      <c r="A28" s="156" t="s">
        <v>128</v>
      </c>
      <c r="B28" s="155">
        <v>443581.307367301</v>
      </c>
      <c r="C28" s="123">
        <v>-9.00548832183709</v>
      </c>
      <c r="D28" s="155">
        <v>352864.014999263</v>
      </c>
      <c r="E28" s="123">
        <v>5.6730496241334</v>
      </c>
      <c r="F28" s="155">
        <v>98798.0346214942</v>
      </c>
      <c r="G28" s="123">
        <v>-4.40427228623554</v>
      </c>
    </row>
    <row r="29" ht="24" customHeight="1" spans="1:7">
      <c r="A29" s="156" t="s">
        <v>129</v>
      </c>
      <c r="B29" s="155">
        <v>168454.785723228</v>
      </c>
      <c r="C29" s="123">
        <v>-19.8706369016095</v>
      </c>
      <c r="D29" s="155">
        <v>238664.541983637</v>
      </c>
      <c r="E29" s="123">
        <v>-1.86296268670611</v>
      </c>
      <c r="F29" s="155">
        <v>57554.1788090483</v>
      </c>
      <c r="G29" s="123">
        <v>-9.5336890619102</v>
      </c>
    </row>
    <row r="30" ht="24" customHeight="1" spans="1:7">
      <c r="A30" s="157" t="s">
        <v>130</v>
      </c>
      <c r="B30" s="158">
        <v>147650.160952338</v>
      </c>
      <c r="C30" s="136">
        <v>-3.04379146251637</v>
      </c>
      <c r="D30" s="158">
        <v>97056.8775210965</v>
      </c>
      <c r="E30" s="136">
        <v>-4.74348419789649</v>
      </c>
      <c r="F30" s="158">
        <v>84235.6900596582</v>
      </c>
      <c r="G30" s="136">
        <v>-4.73905207697062</v>
      </c>
    </row>
  </sheetData>
  <mergeCells count="7">
    <mergeCell ref="A1:G1"/>
    <mergeCell ref="A2:G2"/>
    <mergeCell ref="B4:C4"/>
    <mergeCell ref="B5:C5"/>
    <mergeCell ref="A3:A4"/>
    <mergeCell ref="D4:E5"/>
    <mergeCell ref="F3:G5"/>
  </mergeCells>
  <pageMargins left="0.75" right="0.75" top="1" bottom="1" header="0.5" footer="0.5"/>
  <pageSetup paperSize="9" orientation="portrait"/>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9"/>
  <sheetViews>
    <sheetView workbookViewId="0">
      <selection activeCell="A1" sqref="$A1:$XFD1048576"/>
    </sheetView>
  </sheetViews>
  <sheetFormatPr defaultColWidth="8.625" defaultRowHeight="26.25" customHeight="1" outlineLevelCol="7"/>
  <cols>
    <col min="1" max="1" width="33" style="1" customWidth="1"/>
    <col min="2" max="2" width="10.5" style="1" customWidth="1"/>
    <col min="3" max="4" width="9.125" style="1" customWidth="1"/>
    <col min="5" max="5" width="9.75" style="1" customWidth="1"/>
    <col min="6" max="6" width="9.125" style="1" customWidth="1"/>
    <col min="7" max="7" width="6.75" style="1" customWidth="1"/>
    <col min="8" max="32" width="9" style="1" customWidth="1"/>
    <col min="33" max="16384" width="8.625" style="1"/>
  </cols>
  <sheetData>
    <row r="1" ht="32.25" customHeight="1" spans="1:6">
      <c r="A1" s="131" t="s">
        <v>350</v>
      </c>
      <c r="B1" s="131"/>
      <c r="C1" s="131"/>
      <c r="D1" s="131"/>
      <c r="E1" s="131"/>
      <c r="F1" s="131"/>
    </row>
    <row r="2" ht="15" customHeight="1" spans="1:6">
      <c r="A2" s="116" t="s">
        <v>351</v>
      </c>
      <c r="B2" s="116"/>
      <c r="C2" s="116"/>
      <c r="D2" s="116"/>
      <c r="E2" s="116"/>
      <c r="F2" s="116"/>
    </row>
    <row r="3" ht="48" customHeight="1" spans="1:6">
      <c r="A3" s="117" t="s">
        <v>352</v>
      </c>
      <c r="B3" s="118" t="s">
        <v>135</v>
      </c>
      <c r="C3" s="119" t="s">
        <v>136</v>
      </c>
      <c r="D3" s="119" t="s">
        <v>137</v>
      </c>
      <c r="E3" s="119" t="s">
        <v>138</v>
      </c>
      <c r="F3" s="119" t="s">
        <v>139</v>
      </c>
    </row>
    <row r="4" ht="42.75" customHeight="1" spans="1:6">
      <c r="A4" s="124" t="s">
        <v>353</v>
      </c>
      <c r="B4" s="132"/>
      <c r="C4" s="72"/>
      <c r="D4" s="72"/>
      <c r="E4" s="8"/>
      <c r="F4" s="8"/>
    </row>
    <row r="5" ht="42.75" customHeight="1" spans="1:8">
      <c r="A5" s="120" t="s">
        <v>354</v>
      </c>
      <c r="B5" s="123">
        <v>18.5</v>
      </c>
      <c r="C5" s="122">
        <v>4.82778611639509</v>
      </c>
      <c r="D5" s="122">
        <v>4.6569692789379</v>
      </c>
      <c r="E5" s="122">
        <v>4.7051743014111</v>
      </c>
      <c r="F5" s="122">
        <v>4.46917695666463</v>
      </c>
      <c r="H5" s="133"/>
    </row>
    <row r="6" ht="42.75" customHeight="1" spans="1:8">
      <c r="A6" s="120" t="s">
        <v>355</v>
      </c>
      <c r="B6" s="123">
        <v>44.5</v>
      </c>
      <c r="C6" s="122">
        <v>67.7915761530121</v>
      </c>
      <c r="D6" s="122">
        <v>66.503539256749</v>
      </c>
      <c r="E6" s="122">
        <v>65.088629393825</v>
      </c>
      <c r="F6" s="122">
        <v>63.3379970890652</v>
      </c>
      <c r="H6" s="133"/>
    </row>
    <row r="7" ht="42.75" customHeight="1" spans="1:8">
      <c r="A7" s="120" t="s">
        <v>356</v>
      </c>
      <c r="B7" s="123">
        <v>37</v>
      </c>
      <c r="C7" s="122">
        <v>27.3806377305928</v>
      </c>
      <c r="D7" s="122">
        <v>28.8394914643131</v>
      </c>
      <c r="E7" s="122">
        <v>30.2061963047639</v>
      </c>
      <c r="F7" s="122">
        <v>32.1925442509038</v>
      </c>
      <c r="H7" s="133"/>
    </row>
    <row r="8" ht="42.75" customHeight="1" spans="1:8">
      <c r="A8" s="124" t="s">
        <v>357</v>
      </c>
      <c r="B8" s="123"/>
      <c r="C8" s="123"/>
      <c r="D8" s="123"/>
      <c r="E8" s="123"/>
      <c r="F8" s="123"/>
      <c r="H8" s="133"/>
    </row>
    <row r="9" ht="42.75" customHeight="1" spans="1:8">
      <c r="A9" s="120" t="s">
        <v>354</v>
      </c>
      <c r="B9" s="122">
        <v>6.81</v>
      </c>
      <c r="C9" s="122">
        <v>2.8</v>
      </c>
      <c r="D9" s="122">
        <v>1.95106063291636</v>
      </c>
      <c r="E9" s="122">
        <v>1.62198232037702</v>
      </c>
      <c r="F9" s="122">
        <v>1.69531866933636</v>
      </c>
      <c r="H9" s="134"/>
    </row>
    <row r="10" ht="42.75" customHeight="1" spans="1:8">
      <c r="A10" s="120" t="s">
        <v>355</v>
      </c>
      <c r="B10" s="122">
        <v>52.35</v>
      </c>
      <c r="C10" s="122">
        <v>58.0389702114644</v>
      </c>
      <c r="D10" s="122">
        <v>55.0630985987651</v>
      </c>
      <c r="E10" s="122">
        <v>50.2860409999813</v>
      </c>
      <c r="F10" s="122">
        <v>49.0057231561702</v>
      </c>
      <c r="H10" s="134"/>
    </row>
    <row r="11" ht="42.75" customHeight="1" spans="1:8">
      <c r="A11" s="120" t="s">
        <v>356</v>
      </c>
      <c r="B11" s="122">
        <v>40.84</v>
      </c>
      <c r="C11" s="122">
        <v>39.2191951674414</v>
      </c>
      <c r="D11" s="122">
        <v>42.9858407683186</v>
      </c>
      <c r="E11" s="122">
        <v>48.0919766796416</v>
      </c>
      <c r="F11" s="122">
        <v>49.2989581744934</v>
      </c>
      <c r="H11" s="134"/>
    </row>
    <row r="12" ht="42.75" customHeight="1" spans="1:8">
      <c r="A12" s="124" t="s">
        <v>358</v>
      </c>
      <c r="B12" s="123"/>
      <c r="C12" s="123"/>
      <c r="D12" s="123"/>
      <c r="E12" s="122"/>
      <c r="F12" s="122"/>
      <c r="H12" s="134"/>
    </row>
    <row r="13" ht="42.75" customHeight="1" spans="1:8">
      <c r="A13" s="120" t="s">
        <v>359</v>
      </c>
      <c r="B13" s="122">
        <v>65.8437184187643</v>
      </c>
      <c r="C13" s="122">
        <v>59.1173312958297</v>
      </c>
      <c r="D13" s="122">
        <v>56.9356</v>
      </c>
      <c r="E13" s="122">
        <v>55.9943974</v>
      </c>
      <c r="F13" s="122">
        <v>51.6784489618698</v>
      </c>
      <c r="H13" s="135"/>
    </row>
    <row r="14" ht="42.75" customHeight="1" spans="1:8">
      <c r="A14" s="120" t="s">
        <v>179</v>
      </c>
      <c r="B14" s="122">
        <v>34.1562815812357</v>
      </c>
      <c r="C14" s="122">
        <v>40.8826687041703</v>
      </c>
      <c r="D14" s="122">
        <v>43.0644</v>
      </c>
      <c r="E14" s="122">
        <v>44.0056</v>
      </c>
      <c r="F14" s="122">
        <v>48.3215418934621</v>
      </c>
      <c r="H14" s="135"/>
    </row>
    <row r="15" ht="42.75" customHeight="1" spans="1:8">
      <c r="A15" s="124" t="s">
        <v>360</v>
      </c>
      <c r="B15" s="123"/>
      <c r="C15" s="123"/>
      <c r="D15" s="123"/>
      <c r="E15" s="122"/>
      <c r="F15" s="122"/>
      <c r="H15" s="135"/>
    </row>
    <row r="16" ht="42.75" customHeight="1" spans="1:8">
      <c r="A16" s="127" t="s">
        <v>361</v>
      </c>
      <c r="B16" s="136"/>
      <c r="C16" s="128">
        <v>28.0979511122446</v>
      </c>
      <c r="D16" s="128">
        <v>32.7227195711652</v>
      </c>
      <c r="E16" s="128">
        <v>25.8750826502053</v>
      </c>
      <c r="F16" s="128">
        <v>26.5052538601284</v>
      </c>
      <c r="H16" s="137"/>
    </row>
    <row r="17" ht="15.75" spans="1:8">
      <c r="A17" s="138"/>
      <c r="B17" s="138"/>
      <c r="C17" s="139"/>
      <c r="D17" s="139"/>
      <c r="E17" s="139"/>
      <c r="F17" s="140"/>
      <c r="H17" s="137"/>
    </row>
    <row r="18" customHeight="1" spans="8:8">
      <c r="H18" s="137"/>
    </row>
    <row r="19" customHeight="1" spans="8:8">
      <c r="H19" s="137"/>
    </row>
  </sheetData>
  <mergeCells count="3">
    <mergeCell ref="A1:F1"/>
    <mergeCell ref="A2:F2"/>
    <mergeCell ref="A17:D17"/>
  </mergeCells>
  <pageMargins left="0.75" right="0.75" top="1" bottom="1" header="0.5" footer="0.5"/>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7"/>
  <sheetViews>
    <sheetView workbookViewId="0">
      <selection activeCell="A1" sqref="$A1:$XFD1048576"/>
    </sheetView>
  </sheetViews>
  <sheetFormatPr defaultColWidth="8.625" defaultRowHeight="23.25" customHeight="1" outlineLevelCol="4"/>
  <cols>
    <col min="1" max="1" width="9" style="1" customWidth="1"/>
    <col min="2" max="2" width="6.75" style="1" customWidth="1"/>
    <col min="3" max="3" width="30.125" style="282" customWidth="1"/>
    <col min="4" max="4" width="6.75" style="1" customWidth="1"/>
    <col min="5" max="5" width="27.875" style="1" customWidth="1"/>
    <col min="6" max="32" width="9" style="1" customWidth="1"/>
    <col min="33" max="16384" width="8.625" style="1"/>
  </cols>
  <sheetData>
    <row r="1" ht="20.25" customHeight="1" spans="1:5">
      <c r="A1" s="131" t="s">
        <v>20</v>
      </c>
      <c r="B1" s="131"/>
      <c r="C1" s="131"/>
      <c r="D1" s="131"/>
      <c r="E1" s="131"/>
    </row>
    <row r="2" ht="15" customHeight="1" spans="1:5">
      <c r="A2" s="283"/>
      <c r="B2" s="283"/>
      <c r="C2" s="283"/>
      <c r="D2" s="283"/>
      <c r="E2" s="283"/>
    </row>
    <row r="3" s="225" customFormat="1" ht="18.75" customHeight="1" spans="1:5">
      <c r="A3" s="294" t="s">
        <v>21</v>
      </c>
      <c r="B3" s="295" t="s">
        <v>22</v>
      </c>
      <c r="C3" s="295"/>
      <c r="D3" s="295" t="s">
        <v>23</v>
      </c>
      <c r="E3" s="29"/>
    </row>
    <row r="4" s="225" customFormat="1" ht="30" customHeight="1" spans="1:5">
      <c r="A4" s="294"/>
      <c r="B4" s="295" t="s">
        <v>24</v>
      </c>
      <c r="C4" s="295" t="s">
        <v>25</v>
      </c>
      <c r="D4" s="295" t="s">
        <v>24</v>
      </c>
      <c r="E4" s="29" t="s">
        <v>25</v>
      </c>
    </row>
    <row r="5" s="281" customFormat="1" ht="67.5" customHeight="1" spans="1:5">
      <c r="A5" s="284" t="s">
        <v>26</v>
      </c>
      <c r="B5" s="296">
        <v>19</v>
      </c>
      <c r="C5" s="297" t="s">
        <v>27</v>
      </c>
      <c r="D5" s="296">
        <v>0</v>
      </c>
      <c r="E5" s="298"/>
    </row>
    <row r="6" s="281" customFormat="1" ht="44.25" customHeight="1" spans="1:5">
      <c r="A6" s="287" t="s">
        <v>28</v>
      </c>
      <c r="B6" s="296">
        <v>10</v>
      </c>
      <c r="C6" s="297" t="s">
        <v>29</v>
      </c>
      <c r="D6" s="296">
        <v>0</v>
      </c>
      <c r="E6" s="298"/>
    </row>
    <row r="7" s="281" customFormat="1" ht="44.25" customHeight="1" spans="1:5">
      <c r="A7" s="287" t="s">
        <v>30</v>
      </c>
      <c r="B7" s="296">
        <v>7</v>
      </c>
      <c r="C7" s="297" t="s">
        <v>31</v>
      </c>
      <c r="D7" s="296">
        <v>0</v>
      </c>
      <c r="E7" s="296"/>
    </row>
    <row r="8" s="281" customFormat="1" ht="44.25" customHeight="1" spans="1:5">
      <c r="A8" s="287" t="s">
        <v>32</v>
      </c>
      <c r="B8" s="296">
        <v>9</v>
      </c>
      <c r="C8" s="297" t="s">
        <v>33</v>
      </c>
      <c r="D8" s="296">
        <v>0</v>
      </c>
      <c r="E8" s="296"/>
    </row>
    <row r="9" s="281" customFormat="1" ht="63" customHeight="1" spans="1:5">
      <c r="A9" s="287" t="s">
        <v>34</v>
      </c>
      <c r="B9" s="296">
        <v>4</v>
      </c>
      <c r="C9" s="297" t="s">
        <v>35</v>
      </c>
      <c r="D9" s="296">
        <v>0</v>
      </c>
      <c r="E9" s="297"/>
    </row>
    <row r="10" s="281" customFormat="1" ht="44.25" customHeight="1" spans="1:5">
      <c r="A10" s="287" t="s">
        <v>36</v>
      </c>
      <c r="B10" s="296">
        <v>1</v>
      </c>
      <c r="C10" s="297" t="s">
        <v>37</v>
      </c>
      <c r="D10" s="296">
        <v>4</v>
      </c>
      <c r="E10" s="297" t="s">
        <v>38</v>
      </c>
    </row>
    <row r="11" s="281" customFormat="1" ht="53.25" customHeight="1" spans="1:5">
      <c r="A11" s="287" t="s">
        <v>39</v>
      </c>
      <c r="B11" s="296">
        <v>15</v>
      </c>
      <c r="C11" s="297" t="s">
        <v>40</v>
      </c>
      <c r="D11" s="296">
        <v>0</v>
      </c>
      <c r="E11" s="297"/>
    </row>
    <row r="12" s="293" customFormat="1" ht="44.25" customHeight="1" spans="1:5">
      <c r="A12" s="287" t="s">
        <v>41</v>
      </c>
      <c r="B12" s="296">
        <v>4</v>
      </c>
      <c r="C12" s="297" t="s">
        <v>42</v>
      </c>
      <c r="D12" s="296">
        <v>12</v>
      </c>
      <c r="E12" s="297" t="s">
        <v>43</v>
      </c>
    </row>
    <row r="13" s="281" customFormat="1" ht="53.45" customHeight="1" spans="1:5">
      <c r="A13" s="287" t="s">
        <v>44</v>
      </c>
      <c r="B13" s="296">
        <v>3</v>
      </c>
      <c r="C13" s="297" t="s">
        <v>45</v>
      </c>
      <c r="D13" s="296">
        <v>16</v>
      </c>
      <c r="E13" s="297" t="s">
        <v>46</v>
      </c>
    </row>
    <row r="14" s="281" customFormat="1" ht="44.25" customHeight="1" spans="1:5">
      <c r="A14" s="287" t="s">
        <v>47</v>
      </c>
      <c r="B14" s="296">
        <v>5</v>
      </c>
      <c r="C14" s="297" t="s">
        <v>48</v>
      </c>
      <c r="D14" s="296">
        <v>9</v>
      </c>
      <c r="E14" s="297" t="s">
        <v>49</v>
      </c>
    </row>
    <row r="15" s="281" customFormat="1" ht="44.25" customHeight="1" spans="1:5">
      <c r="A15" s="287" t="s">
        <v>50</v>
      </c>
      <c r="B15" s="296">
        <v>8</v>
      </c>
      <c r="C15" s="297" t="s">
        <v>51</v>
      </c>
      <c r="D15" s="296">
        <v>6</v>
      </c>
      <c r="E15" s="297" t="s">
        <v>52</v>
      </c>
    </row>
    <row r="16" s="281" customFormat="1" ht="44.25" customHeight="1" spans="1:5">
      <c r="A16" s="299" t="s">
        <v>53</v>
      </c>
      <c r="B16" s="300">
        <v>1</v>
      </c>
      <c r="C16" s="301" t="s">
        <v>54</v>
      </c>
      <c r="D16" s="300">
        <v>12</v>
      </c>
      <c r="E16" s="301" t="s">
        <v>55</v>
      </c>
    </row>
    <row r="17" ht="15" customHeight="1" spans="1:1">
      <c r="A17" s="92" t="s">
        <v>56</v>
      </c>
    </row>
  </sheetData>
  <mergeCells count="5">
    <mergeCell ref="A1:E1"/>
    <mergeCell ref="A2:E2"/>
    <mergeCell ref="B3:C3"/>
    <mergeCell ref="D3:E3"/>
    <mergeCell ref="A3:A4"/>
  </mergeCells>
  <pageMargins left="0.75" right="0.75" top="1" bottom="0.839583333333333" header="0.5" footer="0.5"/>
  <pageSetup paperSize="9" orientation="portrait"/>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20"/>
  <sheetViews>
    <sheetView workbookViewId="0">
      <selection activeCell="D5" sqref="D5"/>
    </sheetView>
  </sheetViews>
  <sheetFormatPr defaultColWidth="8.625" defaultRowHeight="26.25" customHeight="1"/>
  <cols>
    <col min="1" max="1" width="35.25" style="1" customWidth="1"/>
    <col min="2" max="2" width="9.125" style="1" customWidth="1"/>
    <col min="3" max="3" width="8" style="1" customWidth="1"/>
    <col min="4" max="4" width="8.625" style="1" customWidth="1"/>
    <col min="5" max="5" width="10" style="1" customWidth="1"/>
    <col min="6" max="6" width="9.125" style="1" customWidth="1"/>
    <col min="7" max="32" width="9" style="1" customWidth="1"/>
    <col min="33" max="16384" width="8.625" style="1"/>
  </cols>
  <sheetData>
    <row r="1" ht="27.75" customHeight="1" spans="1:6">
      <c r="A1" s="115" t="s">
        <v>362</v>
      </c>
      <c r="B1" s="115"/>
      <c r="C1" s="115"/>
      <c r="D1" s="115"/>
      <c r="E1" s="115"/>
      <c r="F1" s="115"/>
    </row>
    <row r="2" ht="15" customHeight="1" spans="1:6">
      <c r="A2" s="116" t="s">
        <v>363</v>
      </c>
      <c r="B2" s="116"/>
      <c r="C2" s="116"/>
      <c r="D2" s="116"/>
      <c r="E2" s="116"/>
      <c r="F2" s="116"/>
    </row>
    <row r="3" ht="48" customHeight="1" spans="1:6">
      <c r="A3" s="117" t="s">
        <v>352</v>
      </c>
      <c r="B3" s="118" t="s">
        <v>135</v>
      </c>
      <c r="C3" s="119" t="s">
        <v>136</v>
      </c>
      <c r="D3" s="119" t="s">
        <v>137</v>
      </c>
      <c r="E3" s="119" t="s">
        <v>138</v>
      </c>
      <c r="F3" s="119" t="s">
        <v>139</v>
      </c>
    </row>
    <row r="4" ht="35.1" customHeight="1" spans="1:9">
      <c r="A4" s="120" t="s">
        <v>364</v>
      </c>
      <c r="B4" s="121"/>
      <c r="C4" s="122">
        <v>0.0716417959786586</v>
      </c>
      <c r="D4" s="122">
        <v>0.0244873664991808</v>
      </c>
      <c r="E4" s="122">
        <v>0.112000769261408</v>
      </c>
      <c r="F4" s="122">
        <v>0.0846405330745886</v>
      </c>
      <c r="I4" s="130"/>
    </row>
    <row r="5" ht="35.1" customHeight="1" spans="1:9">
      <c r="A5" s="120" t="s">
        <v>365</v>
      </c>
      <c r="B5" s="123"/>
      <c r="C5" s="122">
        <v>12.1034337814515</v>
      </c>
      <c r="D5" s="122">
        <v>6.87427055280387</v>
      </c>
      <c r="E5" s="122">
        <v>6.7126786718681</v>
      </c>
      <c r="F5" s="122">
        <v>5.53369402494579</v>
      </c>
      <c r="I5" s="130"/>
    </row>
    <row r="6" ht="35.1" customHeight="1" spans="1:9">
      <c r="A6" s="120" t="s">
        <v>366</v>
      </c>
      <c r="B6" s="123"/>
      <c r="C6" s="122">
        <v>58.3192654376577</v>
      </c>
      <c r="D6" s="122">
        <v>58.3781323574595</v>
      </c>
      <c r="E6" s="122">
        <v>64.9554931403771</v>
      </c>
      <c r="F6" s="122">
        <v>65.612490105569</v>
      </c>
      <c r="I6" s="130"/>
    </row>
    <row r="7" ht="35.1" customHeight="1" spans="1:9">
      <c r="A7" s="120" t="s">
        <v>367</v>
      </c>
      <c r="B7" s="123"/>
      <c r="C7" s="122">
        <v>1.40770787266757</v>
      </c>
      <c r="D7" s="122">
        <v>2.00039015207225</v>
      </c>
      <c r="E7" s="122">
        <v>2.34474476828818</v>
      </c>
      <c r="F7" s="122">
        <v>2.26392147628221</v>
      </c>
      <c r="I7" s="130"/>
    </row>
    <row r="8" ht="35.1" customHeight="1" spans="1:6">
      <c r="A8" s="124" t="s">
        <v>368</v>
      </c>
      <c r="B8" s="123"/>
      <c r="C8" s="125"/>
      <c r="E8" s="125"/>
      <c r="F8" s="125"/>
    </row>
    <row r="9" ht="35.1" customHeight="1" spans="1:14">
      <c r="A9" s="120" t="s">
        <v>354</v>
      </c>
      <c r="B9" s="123"/>
      <c r="C9" s="122">
        <v>0.04</v>
      </c>
      <c r="D9" s="122">
        <v>0.24</v>
      </c>
      <c r="E9" s="122">
        <v>0.01</v>
      </c>
      <c r="F9" s="122">
        <v>0.115524620798516</v>
      </c>
      <c r="H9" s="126"/>
      <c r="K9" s="126"/>
      <c r="L9" s="126"/>
      <c r="M9" s="126"/>
      <c r="N9" s="126"/>
    </row>
    <row r="10" ht="35.1" customHeight="1" spans="1:6">
      <c r="A10" s="120" t="s">
        <v>355</v>
      </c>
      <c r="B10" s="122">
        <v>49.3</v>
      </c>
      <c r="C10" s="122">
        <v>36.91</v>
      </c>
      <c r="D10" s="122">
        <v>30.93</v>
      </c>
      <c r="E10" s="122">
        <v>26.28</v>
      </c>
      <c r="F10" s="122">
        <v>18.187258629502</v>
      </c>
    </row>
    <row r="11" ht="35.1" customHeight="1" spans="1:6">
      <c r="A11" s="120" t="s">
        <v>356</v>
      </c>
      <c r="B11" s="122">
        <v>50.7</v>
      </c>
      <c r="C11" s="122">
        <v>63.05</v>
      </c>
      <c r="D11" s="122">
        <v>68.83</v>
      </c>
      <c r="E11" s="122">
        <v>73.71</v>
      </c>
      <c r="F11" s="122">
        <v>81.6972167496995</v>
      </c>
    </row>
    <row r="12" ht="35.1" customHeight="1" spans="1:6">
      <c r="A12" s="124" t="s">
        <v>369</v>
      </c>
      <c r="B12" s="122">
        <v>25.3</v>
      </c>
      <c r="C12" s="122">
        <v>37.69</v>
      </c>
      <c r="D12" s="122">
        <v>29.94</v>
      </c>
      <c r="E12" s="122">
        <v>31.54</v>
      </c>
      <c r="F12" s="122">
        <v>33.4679403752387</v>
      </c>
    </row>
    <row r="13" ht="35.1" customHeight="1" spans="1:6">
      <c r="A13" s="124" t="s">
        <v>370</v>
      </c>
      <c r="B13" s="123"/>
      <c r="C13" s="123"/>
      <c r="D13" s="122"/>
      <c r="E13" s="123"/>
      <c r="F13" s="123"/>
    </row>
    <row r="14" ht="35.1" customHeight="1" spans="1:6">
      <c r="A14" s="120" t="s">
        <v>371</v>
      </c>
      <c r="B14" s="122"/>
      <c r="C14" s="122"/>
      <c r="D14" s="122">
        <v>50.47</v>
      </c>
      <c r="E14" s="122">
        <v>47.1106864203464</v>
      </c>
      <c r="F14" s="122">
        <f>26158489/56069083*100</f>
        <v>46.6540339174086</v>
      </c>
    </row>
    <row r="15" ht="35.1" customHeight="1" spans="1:6">
      <c r="A15" s="120" t="s">
        <v>372</v>
      </c>
      <c r="B15" s="122"/>
      <c r="C15" s="122"/>
      <c r="D15" s="122">
        <v>25.26</v>
      </c>
      <c r="E15" s="122">
        <v>26.4743428462782</v>
      </c>
      <c r="F15" s="122">
        <f>15482168/56069083*100</f>
        <v>27.6126648976942</v>
      </c>
    </row>
    <row r="16" ht="35.1" customHeight="1" spans="1:6">
      <c r="A16" s="120" t="s">
        <v>373</v>
      </c>
      <c r="B16" s="122"/>
      <c r="C16" s="122"/>
      <c r="D16" s="122">
        <v>19.81</v>
      </c>
      <c r="E16" s="122">
        <v>21.6749941230216</v>
      </c>
      <c r="F16" s="122">
        <f>12918764/56069083*100</f>
        <v>23.0407977244786</v>
      </c>
    </row>
    <row r="17" ht="35.1" customHeight="1" spans="1:6">
      <c r="A17" s="124" t="s">
        <v>374</v>
      </c>
      <c r="B17" s="122"/>
      <c r="C17" s="122"/>
      <c r="D17" s="122"/>
      <c r="E17" s="123"/>
      <c r="F17" s="123"/>
    </row>
    <row r="18" ht="35.1" customHeight="1" spans="1:6">
      <c r="A18" s="120" t="s">
        <v>375</v>
      </c>
      <c r="B18" s="122"/>
      <c r="C18" s="122"/>
      <c r="D18" s="122">
        <v>47.6</v>
      </c>
      <c r="E18" s="122">
        <v>54.7304515530041</v>
      </c>
      <c r="F18" s="122">
        <f>21920219/39520036*100</f>
        <v>55.4660906685409</v>
      </c>
    </row>
    <row r="19" ht="35.1" customHeight="1" spans="1:6">
      <c r="A19" s="127" t="s">
        <v>376</v>
      </c>
      <c r="B19" s="128"/>
      <c r="C19" s="128"/>
      <c r="D19" s="122">
        <v>51.67</v>
      </c>
      <c r="E19" s="128">
        <v>44.1538185592674</v>
      </c>
      <c r="F19" s="122">
        <f>17135961/39520036*100</f>
        <v>43.3601857042843</v>
      </c>
    </row>
    <row r="20" ht="16.5" customHeight="1" spans="1:6">
      <c r="A20" s="129" t="s">
        <v>377</v>
      </c>
      <c r="B20" s="129"/>
      <c r="C20" s="129"/>
      <c r="D20" s="129"/>
      <c r="E20" s="129"/>
      <c r="F20" s="129"/>
    </row>
  </sheetData>
  <mergeCells count="3">
    <mergeCell ref="A1:F1"/>
    <mergeCell ref="A2:F2"/>
    <mergeCell ref="A20:F20"/>
  </mergeCells>
  <pageMargins left="0.75" right="0.75" top="1" bottom="1" header="0.5" footer="0.5"/>
  <pageSetup paperSize="9" orientation="portrait"/>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2"/>
  <sheetViews>
    <sheetView workbookViewId="0">
      <selection activeCell="D9" sqref="D9"/>
    </sheetView>
  </sheetViews>
  <sheetFormatPr defaultColWidth="9" defaultRowHeight="15.75" outlineLevelCol="7"/>
  <cols>
    <col min="1" max="1" width="29.375" style="93" customWidth="1"/>
    <col min="2" max="2" width="9.75" style="94" customWidth="1"/>
    <col min="3" max="5" width="13.875" style="93" customWidth="1"/>
    <col min="6" max="16384" width="9" style="93"/>
  </cols>
  <sheetData>
    <row r="1" ht="20.25" customHeight="1" spans="1:5">
      <c r="A1" s="95" t="s">
        <v>378</v>
      </c>
      <c r="B1" s="95"/>
      <c r="C1" s="95"/>
      <c r="D1" s="95"/>
      <c r="E1" s="95"/>
    </row>
    <row r="2" ht="9.75" customHeight="1" spans="1:5">
      <c r="A2" s="96"/>
      <c r="B2" s="96"/>
      <c r="C2" s="96"/>
      <c r="D2" s="96"/>
      <c r="E2" s="97"/>
    </row>
    <row r="3" s="91" customFormat="1" ht="21.75" customHeight="1" spans="1:5">
      <c r="A3" s="98" t="s">
        <v>133</v>
      </c>
      <c r="B3" s="99" t="s">
        <v>379</v>
      </c>
      <c r="C3" s="99" t="s">
        <v>138</v>
      </c>
      <c r="D3" s="99" t="s">
        <v>139</v>
      </c>
      <c r="E3" s="100" t="s">
        <v>380</v>
      </c>
    </row>
    <row r="4" s="91" customFormat="1" ht="21.75" customHeight="1" spans="1:5">
      <c r="A4" s="101"/>
      <c r="B4" s="102"/>
      <c r="C4" s="31"/>
      <c r="D4" s="31"/>
      <c r="E4" s="103"/>
    </row>
    <row r="5" ht="36.95" customHeight="1" spans="1:5">
      <c r="A5" s="104" t="s">
        <v>381</v>
      </c>
      <c r="B5" s="105" t="s">
        <v>241</v>
      </c>
      <c r="C5" s="106">
        <v>344820</v>
      </c>
      <c r="D5" s="106">
        <v>376065</v>
      </c>
      <c r="E5" s="107">
        <v>9.06124934748564</v>
      </c>
    </row>
    <row r="6" ht="36.95" customHeight="1" spans="1:5">
      <c r="A6" s="104" t="s">
        <v>382</v>
      </c>
      <c r="B6" s="105" t="s">
        <v>241</v>
      </c>
      <c r="C6" s="106">
        <v>124420</v>
      </c>
      <c r="D6" s="106">
        <v>138536</v>
      </c>
      <c r="E6" s="107">
        <v>11.3454428548465</v>
      </c>
    </row>
    <row r="7" ht="36.95" customHeight="1" spans="1:5">
      <c r="A7" s="104" t="s">
        <v>383</v>
      </c>
      <c r="B7" s="105" t="s">
        <v>241</v>
      </c>
      <c r="C7" s="106">
        <v>212900</v>
      </c>
      <c r="D7" s="106">
        <v>229161</v>
      </c>
      <c r="E7" s="107">
        <v>7.63785814936591</v>
      </c>
    </row>
    <row r="8" ht="36.95" customHeight="1" spans="1:5">
      <c r="A8" s="104" t="s">
        <v>384</v>
      </c>
      <c r="B8" s="105" t="s">
        <v>143</v>
      </c>
      <c r="C8" s="108">
        <v>131.6016</v>
      </c>
      <c r="D8" s="108">
        <v>130.1105</v>
      </c>
      <c r="E8" s="107">
        <v>-1.1330409356725</v>
      </c>
    </row>
    <row r="9" ht="36.95" customHeight="1" spans="1:5">
      <c r="A9" s="104" t="s">
        <v>382</v>
      </c>
      <c r="B9" s="105" t="s">
        <v>143</v>
      </c>
      <c r="C9" s="108">
        <v>61.3265</v>
      </c>
      <c r="D9" s="108">
        <v>61.4397</v>
      </c>
      <c r="E9" s="107">
        <v>0.18458578265512</v>
      </c>
    </row>
    <row r="10" ht="36.95" customHeight="1" spans="1:5">
      <c r="A10" s="104" t="s">
        <v>383</v>
      </c>
      <c r="B10" s="105" t="s">
        <v>143</v>
      </c>
      <c r="C10" s="108">
        <v>41.7821</v>
      </c>
      <c r="D10" s="108">
        <v>40.5902</v>
      </c>
      <c r="E10" s="107">
        <v>-2.85265699904983</v>
      </c>
    </row>
    <row r="11" ht="36.95" customHeight="1" spans="1:5">
      <c r="A11" s="104" t="s">
        <v>385</v>
      </c>
      <c r="B11" s="105" t="s">
        <v>154</v>
      </c>
      <c r="C11" s="106">
        <v>17998205.9269523</v>
      </c>
      <c r="D11" s="106">
        <v>19085985.0032748</v>
      </c>
      <c r="E11" s="107">
        <v>5.93975593171491</v>
      </c>
    </row>
    <row r="12" ht="36.95" customHeight="1" spans="1:5">
      <c r="A12" s="104" t="s">
        <v>386</v>
      </c>
      <c r="B12" s="105" t="s">
        <v>154</v>
      </c>
      <c r="C12" s="106">
        <v>605985.736949729</v>
      </c>
      <c r="D12" s="106">
        <v>557203.407282679</v>
      </c>
      <c r="E12" s="107">
        <v>2.12628419592589</v>
      </c>
    </row>
    <row r="13" ht="36.95" customHeight="1" spans="1:5">
      <c r="A13" s="104" t="s">
        <v>387</v>
      </c>
      <c r="B13" s="105" t="s">
        <v>154</v>
      </c>
      <c r="C13" s="106">
        <v>7757434.37947395</v>
      </c>
      <c r="D13" s="106">
        <v>7979402.10265523</v>
      </c>
      <c r="E13" s="107">
        <v>4.86214363236324</v>
      </c>
    </row>
    <row r="14" ht="36.95" customHeight="1" spans="1:5">
      <c r="A14" s="104" t="s">
        <v>388</v>
      </c>
      <c r="B14" s="105" t="s">
        <v>154</v>
      </c>
      <c r="C14" s="106">
        <v>2005231.64</v>
      </c>
      <c r="D14" s="106">
        <v>7305842.25</v>
      </c>
      <c r="E14" s="107">
        <v>4.49969999850319</v>
      </c>
    </row>
    <row r="15" ht="36.95" customHeight="1" spans="1:5">
      <c r="A15" s="104" t="s">
        <v>389</v>
      </c>
      <c r="B15" s="105" t="s">
        <v>154</v>
      </c>
      <c r="C15" s="106">
        <v>9634785.81052862</v>
      </c>
      <c r="D15" s="106">
        <v>10549379.4933369</v>
      </c>
      <c r="E15" s="107">
        <v>7.10886095360037</v>
      </c>
    </row>
    <row r="16" ht="36.95" customHeight="1" spans="1:5">
      <c r="A16" s="104" t="s">
        <v>390</v>
      </c>
      <c r="B16" s="105" t="s">
        <v>154</v>
      </c>
      <c r="C16" s="106">
        <v>8579953</v>
      </c>
      <c r="D16" s="106">
        <v>7833723</v>
      </c>
      <c r="E16" s="107">
        <v>5</v>
      </c>
    </row>
    <row r="17" ht="36.95" customHeight="1" spans="1:5">
      <c r="A17" s="104" t="s">
        <v>391</v>
      </c>
      <c r="B17" s="105" t="s">
        <v>154</v>
      </c>
      <c r="C17" s="106">
        <v>3875820</v>
      </c>
      <c r="D17" s="106">
        <v>4133412</v>
      </c>
      <c r="E17" s="107">
        <v>6.64612907720172</v>
      </c>
    </row>
    <row r="18" ht="36.95" customHeight="1" spans="1:5">
      <c r="A18" s="104" t="s">
        <v>382</v>
      </c>
      <c r="B18" s="105" t="s">
        <v>154</v>
      </c>
      <c r="C18" s="106">
        <v>1158835</v>
      </c>
      <c r="D18" s="106">
        <v>1667265</v>
      </c>
      <c r="E18" s="107">
        <v>43.8742357626409</v>
      </c>
    </row>
    <row r="19" ht="36.95" customHeight="1" spans="1:8">
      <c r="A19" s="109" t="s">
        <v>383</v>
      </c>
      <c r="B19" s="110" t="s">
        <v>154</v>
      </c>
      <c r="C19" s="111">
        <v>479527</v>
      </c>
      <c r="D19" s="111">
        <v>530244</v>
      </c>
      <c r="E19" s="112">
        <v>10.5764638904587</v>
      </c>
      <c r="H19" s="113"/>
    </row>
    <row r="20" s="92" customFormat="1" ht="20.25" customHeight="1" spans="1:5">
      <c r="A20" s="114" t="s">
        <v>392</v>
      </c>
      <c r="B20" s="114"/>
      <c r="C20" s="114"/>
      <c r="D20" s="114"/>
      <c r="E20" s="114"/>
    </row>
    <row r="21" hidden="1" spans="7:8">
      <c r="G21" s="93">
        <v>102.9</v>
      </c>
      <c r="H21" s="93">
        <v>2.9</v>
      </c>
    </row>
    <row r="22" ht="0.75" hidden="1" customHeight="1" spans="7:8">
      <c r="G22" s="93">
        <v>100.9</v>
      </c>
      <c r="H22" s="93">
        <v>0.9</v>
      </c>
    </row>
  </sheetData>
  <mergeCells count="7">
    <mergeCell ref="A1:E1"/>
    <mergeCell ref="A20:E20"/>
    <mergeCell ref="A3:A4"/>
    <mergeCell ref="B3:B4"/>
    <mergeCell ref="C3:C4"/>
    <mergeCell ref="D3:D4"/>
    <mergeCell ref="E3:E4"/>
  </mergeCells>
  <pageMargins left="0.75" right="0.75" top="0.979861111111111" bottom="0.979861111111111" header="0.509722222222222" footer="0.509722222222222"/>
  <pageSetup paperSize="9" orientation="portrait"/>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30"/>
  <sheetViews>
    <sheetView workbookViewId="0">
      <selection activeCell="A1" sqref="$A1:$XFD1048576"/>
    </sheetView>
  </sheetViews>
  <sheetFormatPr defaultColWidth="8.625" defaultRowHeight="22.5" customHeight="1"/>
  <cols>
    <col min="1" max="1" width="10.125" style="1" customWidth="1"/>
    <col min="2" max="2" width="8.875" style="1" customWidth="1"/>
    <col min="3" max="5" width="8.875" style="2" customWidth="1"/>
    <col min="6" max="6" width="8.875" style="1" customWidth="1"/>
    <col min="7" max="9" width="8.625" style="1" customWidth="1"/>
    <col min="10" max="10" width="9" style="1" customWidth="1"/>
    <col min="11" max="11" width="12.625" style="1" customWidth="1"/>
    <col min="12" max="13" width="13.75" style="1" customWidth="1"/>
    <col min="14" max="14" width="12.625" style="1" customWidth="1"/>
    <col min="15" max="32" width="9" style="1" customWidth="1"/>
    <col min="33" max="16384" width="8.625" style="1"/>
  </cols>
  <sheetData>
    <row r="1" ht="20.25" spans="1:9">
      <c r="A1" s="4" t="s">
        <v>393</v>
      </c>
      <c r="B1" s="4"/>
      <c r="C1" s="4"/>
      <c r="D1" s="4"/>
      <c r="E1" s="4"/>
      <c r="F1" s="4"/>
      <c r="G1" s="4"/>
      <c r="H1" s="4"/>
      <c r="I1" s="4"/>
    </row>
    <row r="2" ht="15" customHeight="1" spans="1:9">
      <c r="A2" s="5"/>
      <c r="B2" s="6"/>
      <c r="C2" s="7"/>
      <c r="D2" s="7"/>
      <c r="E2" s="7"/>
      <c r="F2" s="8"/>
      <c r="G2" s="8"/>
      <c r="H2" s="8"/>
      <c r="I2" s="8"/>
    </row>
    <row r="3" ht="24" customHeight="1" spans="1:9">
      <c r="A3" s="9" t="s">
        <v>394</v>
      </c>
      <c r="B3" s="10" t="s">
        <v>395</v>
      </c>
      <c r="C3" s="11"/>
      <c r="D3" s="11"/>
      <c r="E3" s="64"/>
      <c r="F3" s="10" t="s">
        <v>396</v>
      </c>
      <c r="G3" s="11"/>
      <c r="H3" s="11"/>
      <c r="I3" s="11"/>
    </row>
    <row r="4" ht="29.25" customHeight="1" spans="1:9">
      <c r="A4" s="9"/>
      <c r="B4" s="79" t="s">
        <v>397</v>
      </c>
      <c r="C4" s="13" t="s">
        <v>298</v>
      </c>
      <c r="D4" s="13" t="s">
        <v>299</v>
      </c>
      <c r="E4" s="13" t="s">
        <v>300</v>
      </c>
      <c r="F4" s="31" t="s">
        <v>397</v>
      </c>
      <c r="G4" s="80" t="s">
        <v>398</v>
      </c>
      <c r="H4" s="80" t="s">
        <v>399</v>
      </c>
      <c r="I4" s="88" t="s">
        <v>400</v>
      </c>
    </row>
    <row r="5" ht="27" customHeight="1" spans="1:9">
      <c r="A5" s="69" t="s">
        <v>401</v>
      </c>
      <c r="B5" s="81">
        <v>97277.77</v>
      </c>
      <c r="C5" s="81">
        <v>3831.44</v>
      </c>
      <c r="D5" s="81">
        <v>40695.15</v>
      </c>
      <c r="E5" s="82">
        <v>52751.18</v>
      </c>
      <c r="F5" s="83">
        <v>6.79089887377367</v>
      </c>
      <c r="G5" s="83">
        <v>4.19989320564954</v>
      </c>
      <c r="H5" s="83">
        <v>5.89349811584192</v>
      </c>
      <c r="I5" s="89">
        <v>7.76714720202942</v>
      </c>
    </row>
    <row r="6" ht="27" customHeight="1" spans="1:9">
      <c r="A6" s="16" t="s">
        <v>402</v>
      </c>
      <c r="B6" s="81">
        <v>22859.3471</v>
      </c>
      <c r="C6" s="81">
        <v>223.4376</v>
      </c>
      <c r="D6" s="81">
        <v>6234.0708</v>
      </c>
      <c r="E6" s="82">
        <v>16401.8387</v>
      </c>
      <c r="F6" s="83">
        <v>6.2182291299435</v>
      </c>
      <c r="G6" s="83">
        <v>2.51076810100126</v>
      </c>
      <c r="H6" s="83">
        <v>5.40842369654104</v>
      </c>
      <c r="I6" s="89">
        <v>6.63406202803378</v>
      </c>
    </row>
    <row r="7" ht="27" customHeight="1" spans="1:9">
      <c r="A7" s="16" t="s">
        <v>403</v>
      </c>
      <c r="B7" s="81">
        <v>24221.9771</v>
      </c>
      <c r="C7" s="81">
        <v>22.0935</v>
      </c>
      <c r="D7" s="81">
        <v>9961.9472</v>
      </c>
      <c r="E7" s="82">
        <v>14237.9364</v>
      </c>
      <c r="F7" s="83">
        <v>7.63434013253344</v>
      </c>
      <c r="G7" s="83">
        <v>3.91231964483907</v>
      </c>
      <c r="H7" s="83">
        <v>9.32901365265968</v>
      </c>
      <c r="I7" s="89">
        <v>6.39016628836242</v>
      </c>
    </row>
    <row r="8" ht="27" customHeight="1" spans="1:9">
      <c r="A8" s="16" t="s">
        <v>404</v>
      </c>
      <c r="B8" s="81">
        <v>2914.735</v>
      </c>
      <c r="C8" s="81">
        <v>50.0915</v>
      </c>
      <c r="D8" s="81">
        <v>1433.8185</v>
      </c>
      <c r="E8" s="82">
        <v>1430.825</v>
      </c>
      <c r="F8" s="83">
        <v>7.99765705293783</v>
      </c>
      <c r="G8" s="83">
        <v>1.19128596378344</v>
      </c>
      <c r="H8" s="83">
        <v>12.5577707722158</v>
      </c>
      <c r="I8" s="89">
        <v>3.52481248826319</v>
      </c>
    </row>
    <row r="9" ht="27" customHeight="1" spans="1:9">
      <c r="A9" s="16" t="s">
        <v>405</v>
      </c>
      <c r="B9" s="81">
        <v>2512.0504</v>
      </c>
      <c r="C9" s="81">
        <v>110.4514</v>
      </c>
      <c r="D9" s="81">
        <v>1276.1938</v>
      </c>
      <c r="E9" s="82">
        <v>1125.4052</v>
      </c>
      <c r="F9" s="83">
        <v>6.90000764708263</v>
      </c>
      <c r="G9" s="83">
        <v>4.09118026327388</v>
      </c>
      <c r="H9" s="83">
        <v>8.71382561444707</v>
      </c>
      <c r="I9" s="89">
        <v>5.04254350071795</v>
      </c>
    </row>
    <row r="10" ht="27" customHeight="1" spans="1:9">
      <c r="A10" s="16" t="s">
        <v>406</v>
      </c>
      <c r="B10" s="81">
        <v>9935.8845</v>
      </c>
      <c r="C10" s="81">
        <v>144.4528</v>
      </c>
      <c r="D10" s="81">
        <v>5614.0014</v>
      </c>
      <c r="E10" s="82">
        <v>4177.4303</v>
      </c>
      <c r="F10" s="83">
        <v>6.26906696145272</v>
      </c>
      <c r="G10" s="83">
        <v>5.75083074001795</v>
      </c>
      <c r="H10" s="83">
        <v>6.05004074164476</v>
      </c>
      <c r="I10" s="89">
        <v>6.63852937467195</v>
      </c>
    </row>
    <row r="11" ht="27" customHeight="1" spans="1:9">
      <c r="A11" s="16" t="s">
        <v>407</v>
      </c>
      <c r="B11" s="81">
        <v>1343.911</v>
      </c>
      <c r="C11" s="81">
        <v>155.9961</v>
      </c>
      <c r="D11" s="81">
        <v>450.2798</v>
      </c>
      <c r="E11" s="82">
        <v>737.6351</v>
      </c>
      <c r="F11" s="83">
        <v>4.28618999269116</v>
      </c>
      <c r="G11" s="83">
        <v>4.98769084144881</v>
      </c>
      <c r="H11" s="83">
        <v>1.56996402075342</v>
      </c>
      <c r="I11" s="89">
        <v>5.7197412408202</v>
      </c>
    </row>
    <row r="12" ht="27" customHeight="1" spans="1:9">
      <c r="A12" s="16" t="s">
        <v>408</v>
      </c>
      <c r="B12" s="81">
        <v>1006.0027</v>
      </c>
      <c r="C12" s="81">
        <v>107.7394</v>
      </c>
      <c r="D12" s="81">
        <v>385.6081</v>
      </c>
      <c r="E12" s="82">
        <v>512.6552</v>
      </c>
      <c r="F12" s="83">
        <v>6.25230026697309</v>
      </c>
      <c r="G12" s="83">
        <v>4.68085277489605</v>
      </c>
      <c r="H12" s="83">
        <v>7.15870593898278</v>
      </c>
      <c r="I12" s="89">
        <v>5.84416042251561</v>
      </c>
    </row>
    <row r="13" ht="27" customHeight="1" spans="1:9">
      <c r="A13" s="16" t="s">
        <v>409</v>
      </c>
      <c r="B13" s="81">
        <v>1110.2133</v>
      </c>
      <c r="C13" s="81">
        <v>196.1698</v>
      </c>
      <c r="D13" s="81">
        <v>356.7202</v>
      </c>
      <c r="E13" s="82">
        <v>557.3233</v>
      </c>
      <c r="F13" s="83">
        <v>2.35976240678914</v>
      </c>
      <c r="G13" s="83">
        <v>4.87789544235193</v>
      </c>
      <c r="H13" s="83">
        <v>1.49088857859803</v>
      </c>
      <c r="I13" s="89">
        <v>2.12850770500124</v>
      </c>
    </row>
    <row r="14" ht="27" customHeight="1" spans="1:9">
      <c r="A14" s="16" t="s">
        <v>410</v>
      </c>
      <c r="B14" s="81">
        <v>4103.0532</v>
      </c>
      <c r="C14" s="81">
        <v>175.9781</v>
      </c>
      <c r="D14" s="81">
        <v>2161.5773</v>
      </c>
      <c r="E14" s="82">
        <v>1765.4978</v>
      </c>
      <c r="F14" s="83">
        <v>6.00000200148732</v>
      </c>
      <c r="G14" s="83">
        <v>3.59228354071479</v>
      </c>
      <c r="H14" s="83">
        <v>6.02866445902841</v>
      </c>
      <c r="I14" s="89">
        <v>6.20816391442231</v>
      </c>
    </row>
    <row r="15" ht="27" customHeight="1" spans="1:9">
      <c r="A15" s="16" t="s">
        <v>411</v>
      </c>
      <c r="B15" s="81">
        <v>920.3183</v>
      </c>
      <c r="C15" s="81">
        <v>134.028</v>
      </c>
      <c r="D15" s="81">
        <v>406.5777</v>
      </c>
      <c r="E15" s="82">
        <v>379.7126</v>
      </c>
      <c r="F15" s="83">
        <v>8.0210711611785</v>
      </c>
      <c r="G15" s="83">
        <v>5.09124111393726</v>
      </c>
      <c r="H15" s="83">
        <v>10.3390841103101</v>
      </c>
      <c r="I15" s="89">
        <v>6.42918717662255</v>
      </c>
    </row>
    <row r="16" ht="27" customHeight="1" spans="1:9">
      <c r="A16" s="16" t="s">
        <v>412</v>
      </c>
      <c r="B16" s="81">
        <v>8278.592</v>
      </c>
      <c r="C16" s="81">
        <v>25.038</v>
      </c>
      <c r="D16" s="81">
        <v>4027.2122</v>
      </c>
      <c r="E16" s="82">
        <v>4226.3418</v>
      </c>
      <c r="F16" s="83">
        <v>7.42015776287346</v>
      </c>
      <c r="G16" s="83">
        <v>7.36622170632617</v>
      </c>
      <c r="H16" s="83">
        <v>6.87848472673724</v>
      </c>
      <c r="I16" s="89">
        <v>7.93514041444219</v>
      </c>
    </row>
    <row r="17" ht="27" customHeight="1" spans="1:9">
      <c r="A17" s="16" t="s">
        <v>413</v>
      </c>
      <c r="B17" s="81">
        <v>3632.7013</v>
      </c>
      <c r="C17" s="81">
        <v>61.5859</v>
      </c>
      <c r="D17" s="81">
        <v>1780.2315</v>
      </c>
      <c r="E17" s="82">
        <v>1790.8839</v>
      </c>
      <c r="F17" s="83">
        <v>5.90000261554968</v>
      </c>
      <c r="G17" s="83">
        <v>2.21431489188578</v>
      </c>
      <c r="H17" s="83">
        <v>4.54660705937482</v>
      </c>
      <c r="I17" s="89">
        <v>7.63816723272667</v>
      </c>
    </row>
    <row r="18" ht="27" customHeight="1" spans="1:9">
      <c r="A18" s="16" t="s">
        <v>414</v>
      </c>
      <c r="B18" s="81">
        <v>2900.4073</v>
      </c>
      <c r="C18" s="81">
        <v>201.6882</v>
      </c>
      <c r="D18" s="81">
        <v>1408.1464</v>
      </c>
      <c r="E18" s="82">
        <v>1290.5727</v>
      </c>
      <c r="F18" s="83">
        <v>7.80000030291734</v>
      </c>
      <c r="G18" s="83">
        <v>4.12973108328436</v>
      </c>
      <c r="H18" s="83">
        <v>8.36716806661231</v>
      </c>
      <c r="I18" s="89">
        <v>7.73764605634322</v>
      </c>
    </row>
    <row r="19" ht="27" customHeight="1" spans="1:9">
      <c r="A19" s="16" t="s">
        <v>415</v>
      </c>
      <c r="B19" s="81">
        <v>1350.3149</v>
      </c>
      <c r="C19" s="81">
        <v>219.2867</v>
      </c>
      <c r="D19" s="81">
        <v>463.907</v>
      </c>
      <c r="E19" s="82">
        <v>667.1212</v>
      </c>
      <c r="F19" s="83">
        <v>4.12277039295459</v>
      </c>
      <c r="G19" s="83">
        <v>3.22815842935189</v>
      </c>
      <c r="H19" s="83">
        <v>2.90973559075307</v>
      </c>
      <c r="I19" s="89">
        <v>5.73427237258721</v>
      </c>
    </row>
    <row r="20" ht="27" customHeight="1" spans="1:9">
      <c r="A20" s="16" t="s">
        <v>416</v>
      </c>
      <c r="B20" s="81">
        <v>3008.3928</v>
      </c>
      <c r="C20" s="81">
        <v>533.6147</v>
      </c>
      <c r="D20" s="81">
        <v>1086.6144</v>
      </c>
      <c r="E20" s="82">
        <v>1388.1637</v>
      </c>
      <c r="F20" s="83">
        <v>6.00115761330645</v>
      </c>
      <c r="G20" s="83">
        <v>4.52483449513828</v>
      </c>
      <c r="H20" s="83">
        <v>5.22970058812385</v>
      </c>
      <c r="I20" s="89">
        <v>7.22495506302003</v>
      </c>
    </row>
    <row r="21" ht="27" customHeight="1" spans="1:9">
      <c r="A21" s="16" t="s">
        <v>417</v>
      </c>
      <c r="B21" s="81">
        <v>3092.1768</v>
      </c>
      <c r="C21" s="81">
        <v>495.3178</v>
      </c>
      <c r="D21" s="81">
        <v>1178.6345</v>
      </c>
      <c r="E21" s="82">
        <v>1418.2245</v>
      </c>
      <c r="F21" s="83">
        <v>5.50001398227455</v>
      </c>
      <c r="G21" s="83">
        <v>4.68657762870201</v>
      </c>
      <c r="H21" s="83">
        <v>3.00026859751333</v>
      </c>
      <c r="I21" s="89">
        <v>8.04584319088342</v>
      </c>
    </row>
    <row r="22" ht="27" customHeight="1" spans="1:9">
      <c r="A22" s="16" t="s">
        <v>418</v>
      </c>
      <c r="B22" s="81">
        <v>2201.8012</v>
      </c>
      <c r="C22" s="81">
        <v>347.8624</v>
      </c>
      <c r="D22" s="81">
        <v>774.6478</v>
      </c>
      <c r="E22" s="82">
        <v>1079.291</v>
      </c>
      <c r="F22" s="83">
        <v>6.62391552457268</v>
      </c>
      <c r="G22" s="83">
        <v>4.8230877916382</v>
      </c>
      <c r="H22" s="83">
        <v>6.96986109320206</v>
      </c>
      <c r="I22" s="89">
        <v>6.85500010162845</v>
      </c>
    </row>
    <row r="23" ht="27" customHeight="1" spans="1:9">
      <c r="A23" s="16" t="s">
        <v>419</v>
      </c>
      <c r="B23" s="81">
        <v>1565.1949</v>
      </c>
      <c r="C23" s="81">
        <v>231.2857</v>
      </c>
      <c r="D23" s="81">
        <v>542.8731</v>
      </c>
      <c r="E23" s="82">
        <v>791.0361</v>
      </c>
      <c r="F23" s="83">
        <v>3.95309279701179</v>
      </c>
      <c r="G23" s="83">
        <v>4.56322479073579</v>
      </c>
      <c r="H23" s="83">
        <v>6.52078502021965</v>
      </c>
      <c r="I23" s="89">
        <v>1.89436936086051</v>
      </c>
    </row>
    <row r="24" ht="27" customHeight="1" spans="1:9">
      <c r="A24" s="16" t="s">
        <v>420</v>
      </c>
      <c r="B24" s="81">
        <v>1067.279</v>
      </c>
      <c r="C24" s="81">
        <v>76.1741</v>
      </c>
      <c r="D24" s="81">
        <v>518.4324</v>
      </c>
      <c r="E24" s="82">
        <v>472.6725</v>
      </c>
      <c r="F24" s="83">
        <v>5.30149091169032</v>
      </c>
      <c r="G24" s="83">
        <v>5.11397125936688</v>
      </c>
      <c r="H24" s="83">
        <v>3.75415823211026</v>
      </c>
      <c r="I24" s="89">
        <v>7.29969757922208</v>
      </c>
    </row>
    <row r="25" ht="27" customHeight="1" spans="1:9">
      <c r="A25" s="16" t="s">
        <v>421</v>
      </c>
      <c r="B25" s="81">
        <v>2152.4681</v>
      </c>
      <c r="C25" s="81">
        <v>164.3641</v>
      </c>
      <c r="D25" s="81">
        <v>1123.0408</v>
      </c>
      <c r="E25" s="82">
        <v>865.0632</v>
      </c>
      <c r="F25" s="83">
        <v>5.34145532525503</v>
      </c>
      <c r="G25" s="83">
        <v>3.9757655900182</v>
      </c>
      <c r="H25" s="83">
        <v>4.43355579139815</v>
      </c>
      <c r="I25" s="89">
        <v>7.07966983140132</v>
      </c>
    </row>
    <row r="26" ht="27" customHeight="1" spans="1:9">
      <c r="A26" s="21" t="s">
        <v>422</v>
      </c>
      <c r="B26" s="84">
        <v>849.1284</v>
      </c>
      <c r="C26" s="84">
        <v>154.7887</v>
      </c>
      <c r="D26" s="84">
        <v>320.7683</v>
      </c>
      <c r="E26" s="85">
        <v>373.5714</v>
      </c>
      <c r="F26" s="86">
        <v>3.89043961531277</v>
      </c>
      <c r="G26" s="86">
        <v>5.87820899980002</v>
      </c>
      <c r="H26" s="86">
        <v>0.258992065275095</v>
      </c>
      <c r="I26" s="90">
        <v>6.63590269042452</v>
      </c>
    </row>
    <row r="27" ht="14.25" customHeight="1" spans="1:9">
      <c r="A27" s="87"/>
      <c r="B27" s="87"/>
      <c r="C27" s="87"/>
      <c r="D27" s="87"/>
      <c r="E27" s="87"/>
      <c r="F27" s="28"/>
      <c r="G27" s="28"/>
      <c r="H27" s="28"/>
      <c r="I27" s="28"/>
    </row>
    <row r="28" customHeight="1" spans="6:9">
      <c r="F28" s="24"/>
      <c r="G28" s="24"/>
      <c r="H28" s="24"/>
      <c r="I28" s="24"/>
    </row>
    <row r="29" customHeight="1" spans="6:9">
      <c r="F29" s="24"/>
      <c r="G29" s="24"/>
      <c r="H29" s="24"/>
      <c r="I29" s="24"/>
    </row>
    <row r="30" customHeight="1" spans="6:9">
      <c r="F30" s="24"/>
      <c r="G30" s="24"/>
      <c r="H30" s="24"/>
      <c r="I30" s="24"/>
    </row>
  </sheetData>
  <mergeCells count="5">
    <mergeCell ref="A1:I1"/>
    <mergeCell ref="B3:E3"/>
    <mergeCell ref="F3:I3"/>
    <mergeCell ref="A27:E27"/>
    <mergeCell ref="A3:A4"/>
  </mergeCells>
  <pageMargins left="0.699305555555556" right="0.699305555555556" top="0.75" bottom="0.75" header="0.3" footer="0.3"/>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29"/>
  <sheetViews>
    <sheetView workbookViewId="0">
      <selection activeCell="A1" sqref="$A1:$XFD1048576"/>
    </sheetView>
  </sheetViews>
  <sheetFormatPr defaultColWidth="8.625" defaultRowHeight="22.5" customHeight="1" outlineLevelCol="4"/>
  <cols>
    <col min="1" max="1" width="13.375" style="1" customWidth="1"/>
    <col min="2" max="2" width="16.875" style="1" customWidth="1"/>
    <col min="3" max="3" width="16.875" style="2" customWidth="1"/>
    <col min="4" max="4" width="16.875" style="1" customWidth="1"/>
    <col min="5" max="5" width="16.875" style="3" customWidth="1"/>
    <col min="6" max="32" width="9" style="1" customWidth="1"/>
    <col min="33" max="16384" width="8.625" style="1"/>
  </cols>
  <sheetData>
    <row r="1" ht="20.25" customHeight="1" spans="1:5">
      <c r="A1" s="4" t="s">
        <v>423</v>
      </c>
      <c r="B1" s="4"/>
      <c r="C1" s="4"/>
      <c r="D1" s="4"/>
      <c r="E1" s="4"/>
    </row>
    <row r="2" ht="15" customHeight="1" spans="1:5">
      <c r="A2" s="5"/>
      <c r="B2" s="6"/>
      <c r="C2" s="7"/>
      <c r="D2" s="28"/>
      <c r="E2" s="8"/>
    </row>
    <row r="3" ht="33" customHeight="1" spans="1:5">
      <c r="A3" s="9" t="s">
        <v>424</v>
      </c>
      <c r="B3" s="10" t="s">
        <v>425</v>
      </c>
      <c r="C3" s="11"/>
      <c r="D3" s="10" t="s">
        <v>426</v>
      </c>
      <c r="E3" s="11"/>
    </row>
    <row r="4" ht="29.25" customHeight="1" spans="1:5">
      <c r="A4" s="64"/>
      <c r="B4" s="65" t="s">
        <v>427</v>
      </c>
      <c r="C4" s="66" t="s">
        <v>428</v>
      </c>
      <c r="D4" s="67" t="s">
        <v>427</v>
      </c>
      <c r="E4" s="68" t="s">
        <v>429</v>
      </c>
    </row>
    <row r="5" ht="26.1" customHeight="1" spans="1:5">
      <c r="A5" s="69" t="s">
        <v>401</v>
      </c>
      <c r="B5" s="70">
        <v>86412</v>
      </c>
      <c r="C5" s="71">
        <v>5.1</v>
      </c>
      <c r="D5" s="72">
        <v>102.16069164</v>
      </c>
      <c r="E5" s="71">
        <v>2.2</v>
      </c>
    </row>
    <row r="6" ht="26.1" customHeight="1" spans="1:5">
      <c r="A6" s="16" t="s">
        <v>402</v>
      </c>
      <c r="B6" s="73">
        <v>155491</v>
      </c>
      <c r="C6" s="74">
        <v>3.3</v>
      </c>
      <c r="D6" s="75">
        <v>102.35872276</v>
      </c>
      <c r="E6" s="74">
        <v>2.35872276000001</v>
      </c>
    </row>
    <row r="7" ht="26.1" customHeight="1" spans="1:5">
      <c r="A7" s="16" t="s">
        <v>403</v>
      </c>
      <c r="B7" s="73">
        <v>189568</v>
      </c>
      <c r="C7" s="74">
        <v>3.2</v>
      </c>
      <c r="D7" s="75">
        <v>102.78505858</v>
      </c>
      <c r="E7" s="74">
        <v>2.78505858</v>
      </c>
    </row>
    <row r="8" ht="26.1" customHeight="1" spans="1:5">
      <c r="A8" s="16" t="s">
        <v>404</v>
      </c>
      <c r="B8" s="73">
        <v>159428</v>
      </c>
      <c r="C8" s="74">
        <v>1.6</v>
      </c>
      <c r="D8" s="75">
        <v>102.29365618</v>
      </c>
      <c r="E8" s="74">
        <v>2.29365618</v>
      </c>
    </row>
    <row r="9" ht="26.1" customHeight="1" spans="1:5">
      <c r="A9" s="16" t="s">
        <v>405</v>
      </c>
      <c r="B9" s="73">
        <v>44672</v>
      </c>
      <c r="C9" s="74">
        <v>6.3</v>
      </c>
      <c r="D9" s="75">
        <v>101.63271662</v>
      </c>
      <c r="E9" s="74">
        <v>1.63271662</v>
      </c>
    </row>
    <row r="10" ht="26.1" customHeight="1" spans="1:5">
      <c r="A10" s="16" t="s">
        <v>406</v>
      </c>
      <c r="B10" s="73">
        <v>127691</v>
      </c>
      <c r="C10" s="74">
        <v>3.2</v>
      </c>
      <c r="D10" s="75">
        <v>101.95791473</v>
      </c>
      <c r="E10" s="74">
        <v>1.95791473</v>
      </c>
    </row>
    <row r="11" ht="26.1" customHeight="1" spans="1:5">
      <c r="A11" s="16" t="s">
        <v>407</v>
      </c>
      <c r="B11" s="73">
        <v>44971</v>
      </c>
      <c r="C11" s="74">
        <v>3.6</v>
      </c>
      <c r="D11" s="75">
        <v>102.07363805</v>
      </c>
      <c r="E11" s="74">
        <v>2.07363805</v>
      </c>
    </row>
    <row r="12" ht="26.1" customHeight="1" spans="1:5">
      <c r="A12" s="16" t="s">
        <v>408</v>
      </c>
      <c r="B12" s="76">
        <v>32530</v>
      </c>
      <c r="C12" s="74">
        <v>6</v>
      </c>
      <c r="D12" s="75">
        <v>101.96092251</v>
      </c>
      <c r="E12" s="74">
        <v>1.96092251</v>
      </c>
    </row>
    <row r="13" ht="26.1" customHeight="1" spans="1:5">
      <c r="A13" s="16" t="s">
        <v>409</v>
      </c>
      <c r="B13" s="73">
        <v>25367</v>
      </c>
      <c r="C13" s="74">
        <v>2.1</v>
      </c>
      <c r="D13" s="75">
        <v>101.67567926</v>
      </c>
      <c r="E13" s="74">
        <v>1.67567926</v>
      </c>
    </row>
    <row r="14" ht="26.1" customHeight="1" spans="1:5">
      <c r="A14" s="16" t="s">
        <v>410</v>
      </c>
      <c r="B14" s="73">
        <v>85418</v>
      </c>
      <c r="C14" s="74">
        <v>5.4</v>
      </c>
      <c r="D14" s="75">
        <v>101.7724573</v>
      </c>
      <c r="E14" s="74">
        <v>1.7724573</v>
      </c>
    </row>
    <row r="15" ht="26.1" customHeight="1" spans="1:5">
      <c r="A15" s="16" t="s">
        <v>411</v>
      </c>
      <c r="B15" s="73">
        <v>30825</v>
      </c>
      <c r="C15" s="74">
        <v>7.5</v>
      </c>
      <c r="D15" s="75">
        <v>101.87842537</v>
      </c>
      <c r="E15" s="74">
        <v>1.87842537</v>
      </c>
    </row>
    <row r="16" ht="26.1" customHeight="1" spans="1:5">
      <c r="A16" s="16" t="s">
        <v>412</v>
      </c>
      <c r="B16" s="73">
        <v>98939</v>
      </c>
      <c r="C16" s="74">
        <v>6.6</v>
      </c>
      <c r="D16" s="75">
        <v>102.49885798</v>
      </c>
      <c r="E16" s="74">
        <v>2.49885798</v>
      </c>
    </row>
    <row r="17" ht="26.1" customHeight="1" spans="1:5">
      <c r="A17" s="16" t="s">
        <v>413</v>
      </c>
      <c r="B17" s="73">
        <v>110585</v>
      </c>
      <c r="C17" s="74">
        <v>4.6</v>
      </c>
      <c r="D17" s="75">
        <v>101.405213</v>
      </c>
      <c r="E17" s="74">
        <v>1.405213</v>
      </c>
    </row>
    <row r="18" ht="26.1" customHeight="1" spans="1:5">
      <c r="A18" s="16" t="s">
        <v>414</v>
      </c>
      <c r="B18" s="73">
        <v>63328</v>
      </c>
      <c r="C18" s="74">
        <v>7.2</v>
      </c>
      <c r="D18" s="75">
        <v>101.65841934</v>
      </c>
      <c r="E18" s="74">
        <v>1.65841933999999</v>
      </c>
    </row>
    <row r="19" ht="26.1" customHeight="1" spans="1:5">
      <c r="A19" s="16" t="s">
        <v>415</v>
      </c>
      <c r="B19" s="73">
        <v>52969</v>
      </c>
      <c r="C19" s="74">
        <v>3.6</v>
      </c>
      <c r="D19" s="75">
        <v>101.52744256</v>
      </c>
      <c r="E19" s="74">
        <v>1.52744256</v>
      </c>
    </row>
    <row r="20" ht="26.1" customHeight="1" spans="1:5">
      <c r="A20" s="16" t="s">
        <v>416</v>
      </c>
      <c r="B20" s="73">
        <v>41107</v>
      </c>
      <c r="C20" s="74">
        <v>5.6</v>
      </c>
      <c r="D20" s="75">
        <v>101.57864193</v>
      </c>
      <c r="E20" s="74">
        <v>1.57864193</v>
      </c>
    </row>
    <row r="21" ht="26.1" customHeight="1" spans="1:5">
      <c r="A21" s="16" t="s">
        <v>417</v>
      </c>
      <c r="B21" s="73">
        <v>49406</v>
      </c>
      <c r="C21" s="74">
        <v>3.9</v>
      </c>
      <c r="D21" s="75">
        <v>101.57593821</v>
      </c>
      <c r="E21" s="74">
        <v>1.57593821</v>
      </c>
    </row>
    <row r="22" ht="26.1" customHeight="1" spans="1:5">
      <c r="A22" s="16" t="s">
        <v>418</v>
      </c>
      <c r="B22" s="73">
        <v>53267</v>
      </c>
      <c r="C22" s="74">
        <v>5.8</v>
      </c>
      <c r="D22" s="75">
        <v>101.5480039</v>
      </c>
      <c r="E22" s="74">
        <v>1.5480039</v>
      </c>
    </row>
    <row r="23" ht="26.1" customHeight="1" spans="1:5">
      <c r="A23" s="16" t="s">
        <v>419</v>
      </c>
      <c r="B23" s="73">
        <v>40476</v>
      </c>
      <c r="C23" s="74">
        <v>3.6</v>
      </c>
      <c r="D23" s="75">
        <v>102.18865661</v>
      </c>
      <c r="E23" s="74">
        <v>2.18865661</v>
      </c>
    </row>
    <row r="24" ht="26.1" customHeight="1" spans="1:5">
      <c r="A24" s="16" t="s">
        <v>420</v>
      </c>
      <c r="B24" s="73">
        <v>40219</v>
      </c>
      <c r="C24" s="74">
        <v>5.1</v>
      </c>
      <c r="D24" s="75">
        <v>102.16196479</v>
      </c>
      <c r="E24" s="74">
        <v>2.16196479</v>
      </c>
    </row>
    <row r="25" ht="26.1" customHeight="1" spans="1:5">
      <c r="A25" s="16" t="s">
        <v>421</v>
      </c>
      <c r="B25" s="76">
        <v>35358</v>
      </c>
      <c r="C25" s="74">
        <v>5.4</v>
      </c>
      <c r="D25" s="75">
        <v>101.51365486</v>
      </c>
      <c r="E25" s="74">
        <v>1.51365486</v>
      </c>
    </row>
    <row r="26" ht="26.1" customHeight="1" spans="1:5">
      <c r="A26" s="21" t="s">
        <v>422</v>
      </c>
      <c r="B26" s="77">
        <v>33747</v>
      </c>
      <c r="C26" s="78">
        <v>2.9</v>
      </c>
      <c r="D26" s="78">
        <v>101.37040444</v>
      </c>
      <c r="E26" s="78">
        <v>1.37040444</v>
      </c>
    </row>
    <row r="27" customHeight="1" spans="4:5">
      <c r="D27" s="24"/>
      <c r="E27" s="25"/>
    </row>
    <row r="28" customHeight="1" spans="4:5">
      <c r="D28" s="24"/>
      <c r="E28" s="25"/>
    </row>
    <row r="29" customHeight="1" spans="5:5">
      <c r="E29" s="25"/>
    </row>
  </sheetData>
  <mergeCells count="4">
    <mergeCell ref="A1:E1"/>
    <mergeCell ref="B3:C3"/>
    <mergeCell ref="D3:E3"/>
    <mergeCell ref="A3:A4"/>
  </mergeCells>
  <pageMargins left="0.699305555555556" right="0.699305555555556" top="0.75" bottom="0.75" header="0.3" footer="0.3"/>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8"/>
  <sheetViews>
    <sheetView workbookViewId="0">
      <selection activeCell="A1" sqref="$A1:$XFD1048576"/>
    </sheetView>
  </sheetViews>
  <sheetFormatPr defaultColWidth="8.625" defaultRowHeight="22.5" customHeight="1" outlineLevelCol="7"/>
  <cols>
    <col min="1" max="1" width="13.375" style="1" customWidth="1"/>
    <col min="2" max="2" width="9.625" style="1" customWidth="1"/>
    <col min="3" max="3" width="9.625" style="2" customWidth="1"/>
    <col min="4" max="4" width="9.625" style="1" customWidth="1"/>
    <col min="5" max="6" width="9.625" style="3" customWidth="1"/>
    <col min="7" max="8" width="9.625" style="1" customWidth="1"/>
    <col min="9" max="32" width="9" style="1" customWidth="1"/>
    <col min="33" max="16384" width="8.625" style="1"/>
  </cols>
  <sheetData>
    <row r="1" ht="20.25" spans="1:8">
      <c r="A1" s="26" t="s">
        <v>430</v>
      </c>
      <c r="B1" s="26"/>
      <c r="C1" s="26"/>
      <c r="D1" s="26"/>
      <c r="E1" s="26"/>
      <c r="F1" s="26"/>
      <c r="G1" s="26"/>
      <c r="H1" s="26"/>
    </row>
    <row r="2" ht="15" customHeight="1" spans="1:8">
      <c r="A2" s="5"/>
      <c r="B2" s="4"/>
      <c r="C2" s="27"/>
      <c r="D2" s="8"/>
      <c r="E2" s="8"/>
      <c r="F2" s="28"/>
      <c r="G2" s="28"/>
      <c r="H2" s="28"/>
    </row>
    <row r="3" ht="30" customHeight="1" spans="1:8">
      <c r="A3" s="9" t="s">
        <v>424</v>
      </c>
      <c r="B3" s="29" t="s">
        <v>431</v>
      </c>
      <c r="C3" s="30"/>
      <c r="D3" s="30"/>
      <c r="E3" s="30"/>
      <c r="F3" s="30"/>
      <c r="G3" s="30"/>
      <c r="H3" s="30"/>
    </row>
    <row r="4" ht="29.25" customHeight="1" spans="1:8">
      <c r="A4" s="9"/>
      <c r="B4" s="31" t="s">
        <v>432</v>
      </c>
      <c r="C4" s="31" t="s">
        <v>433</v>
      </c>
      <c r="D4" s="32" t="s">
        <v>434</v>
      </c>
      <c r="E4" s="32" t="s">
        <v>137</v>
      </c>
      <c r="F4" s="32" t="s">
        <v>435</v>
      </c>
      <c r="G4" s="32" t="s">
        <v>138</v>
      </c>
      <c r="H4" s="32" t="s">
        <v>139</v>
      </c>
    </row>
    <row r="5" ht="27" customHeight="1" spans="1:8">
      <c r="A5" s="16" t="s">
        <v>401</v>
      </c>
      <c r="B5" s="35">
        <v>19307.5251</v>
      </c>
      <c r="C5" s="35">
        <v>22828.6511</v>
      </c>
      <c r="D5" s="35">
        <v>25928.0925</v>
      </c>
      <c r="E5" s="35">
        <v>30031.2</v>
      </c>
      <c r="F5" s="35">
        <v>33008.86</v>
      </c>
      <c r="G5" s="35">
        <v>37477.9603</v>
      </c>
      <c r="H5" s="35">
        <v>35286.84</v>
      </c>
    </row>
    <row r="6" ht="27" customHeight="1" spans="1:8">
      <c r="A6" s="16" t="s">
        <v>402</v>
      </c>
      <c r="B6" s="46">
        <v>3758.3868</v>
      </c>
      <c r="C6" s="34">
        <v>4447.2999</v>
      </c>
      <c r="D6" s="36">
        <v>4889.5026</v>
      </c>
      <c r="E6" s="36">
        <v>5405.95</v>
      </c>
      <c r="F6" s="36">
        <v>5703.59</v>
      </c>
      <c r="G6" s="36">
        <v>5919.8316</v>
      </c>
      <c r="H6" s="36">
        <v>5938.4003</v>
      </c>
    </row>
    <row r="7" ht="27" customHeight="1" spans="1:8">
      <c r="A7" s="16" t="s">
        <v>403</v>
      </c>
      <c r="B7" s="46">
        <v>2314.4319</v>
      </c>
      <c r="C7" s="34">
        <v>2490.197</v>
      </c>
      <c r="D7" s="36">
        <v>2717.4226</v>
      </c>
      <c r="E7" s="36">
        <v>3298.31</v>
      </c>
      <c r="F7" s="36">
        <v>4078.16</v>
      </c>
      <c r="G7" s="36">
        <v>5147.3152</v>
      </c>
      <c r="H7" s="36">
        <v>6191.0079</v>
      </c>
    </row>
    <row r="8" ht="27" customHeight="1" spans="1:8">
      <c r="A8" s="16" t="s">
        <v>404</v>
      </c>
      <c r="B8" s="46">
        <v>787.6184</v>
      </c>
      <c r="C8" s="34">
        <v>960.8944</v>
      </c>
      <c r="D8" s="36">
        <v>1135.0492</v>
      </c>
      <c r="E8" s="36">
        <v>1305.14</v>
      </c>
      <c r="F8" s="36">
        <v>1389.75</v>
      </c>
      <c r="G8" s="36">
        <v>1662.0214</v>
      </c>
      <c r="H8" s="36">
        <v>1858.5654</v>
      </c>
    </row>
    <row r="9" ht="27" customHeight="1" spans="1:8">
      <c r="A9" s="16" t="s">
        <v>405</v>
      </c>
      <c r="B9" s="46">
        <v>611.9167</v>
      </c>
      <c r="C9" s="34">
        <v>780.8994</v>
      </c>
      <c r="D9" s="36">
        <v>1002.7279</v>
      </c>
      <c r="E9" s="36">
        <v>1274.32</v>
      </c>
      <c r="F9" s="36">
        <v>1579.53</v>
      </c>
      <c r="G9" s="36">
        <v>2006.4031</v>
      </c>
      <c r="H9" s="36">
        <v>2085.7294</v>
      </c>
    </row>
    <row r="10" ht="27" customHeight="1" spans="1:8">
      <c r="A10" s="16" t="s">
        <v>406</v>
      </c>
      <c r="B10" s="46">
        <v>2128.3257</v>
      </c>
      <c r="C10" s="34">
        <v>2375.5991</v>
      </c>
      <c r="D10" s="36">
        <v>2612.4462</v>
      </c>
      <c r="E10" s="36">
        <v>3035.52</v>
      </c>
      <c r="F10" s="36">
        <v>3512.04</v>
      </c>
      <c r="G10" s="36">
        <v>4265.7919</v>
      </c>
      <c r="H10" s="36">
        <v>3759.0975</v>
      </c>
    </row>
    <row r="11" ht="27" customHeight="1" spans="1:8">
      <c r="A11" s="16" t="s">
        <v>407</v>
      </c>
      <c r="B11" s="46">
        <v>548.4754</v>
      </c>
      <c r="C11" s="34">
        <v>664.5175</v>
      </c>
      <c r="D11" s="36">
        <v>746.7416</v>
      </c>
      <c r="E11" s="36">
        <v>701.67</v>
      </c>
      <c r="F11" s="36">
        <v>702.09</v>
      </c>
      <c r="G11" s="36">
        <v>692.8193</v>
      </c>
      <c r="H11" s="36">
        <v>667.2104</v>
      </c>
    </row>
    <row r="12" ht="27" customHeight="1" spans="1:8">
      <c r="A12" s="16" t="s">
        <v>408</v>
      </c>
      <c r="B12" s="46">
        <v>278.5868</v>
      </c>
      <c r="C12" s="34">
        <v>342.7305</v>
      </c>
      <c r="D12" s="36">
        <v>453.2859</v>
      </c>
      <c r="E12" s="36">
        <v>564.14</v>
      </c>
      <c r="F12" s="36">
        <v>652.29</v>
      </c>
      <c r="G12" s="36">
        <v>778.467</v>
      </c>
      <c r="H12" s="36">
        <v>676.7776</v>
      </c>
    </row>
    <row r="13" ht="27" customHeight="1" spans="1:8">
      <c r="A13" s="16" t="s">
        <v>409</v>
      </c>
      <c r="B13" s="46">
        <v>230.1442</v>
      </c>
      <c r="C13" s="34">
        <v>280.5022</v>
      </c>
      <c r="D13" s="36">
        <v>407.5124</v>
      </c>
      <c r="E13" s="36">
        <v>568.06</v>
      </c>
      <c r="F13" s="36">
        <v>650.36</v>
      </c>
      <c r="G13" s="36">
        <v>806.7673</v>
      </c>
      <c r="H13" s="36">
        <v>607.4623</v>
      </c>
    </row>
    <row r="14" ht="27" customHeight="1" spans="1:8">
      <c r="A14" s="16" t="s">
        <v>410</v>
      </c>
      <c r="B14" s="46">
        <v>1208.6803</v>
      </c>
      <c r="C14" s="34">
        <v>1401.304</v>
      </c>
      <c r="D14" s="36">
        <v>1606.7089</v>
      </c>
      <c r="E14" s="36">
        <v>1863.93</v>
      </c>
      <c r="F14" s="36">
        <v>2039.71</v>
      </c>
      <c r="G14" s="36">
        <v>2234.8768</v>
      </c>
      <c r="H14" s="36">
        <v>1822.5581</v>
      </c>
    </row>
    <row r="15" ht="27" customHeight="1" spans="1:8">
      <c r="A15" s="16" t="s">
        <v>411</v>
      </c>
      <c r="B15" s="46">
        <v>391.5588</v>
      </c>
      <c r="C15" s="34">
        <v>462.0909</v>
      </c>
      <c r="D15" s="36">
        <v>500.9699</v>
      </c>
      <c r="E15" s="36">
        <v>585.2</v>
      </c>
      <c r="F15" s="36">
        <v>652.45</v>
      </c>
      <c r="G15" s="36">
        <v>669.327</v>
      </c>
      <c r="H15" s="36">
        <v>633.7863</v>
      </c>
    </row>
    <row r="16" ht="27" customHeight="1" spans="1:8">
      <c r="A16" s="16" t="s">
        <v>412</v>
      </c>
      <c r="B16" s="46">
        <v>1180.3493</v>
      </c>
      <c r="C16" s="34">
        <v>1383.9352</v>
      </c>
      <c r="D16" s="36">
        <v>1427.1099</v>
      </c>
      <c r="E16" s="36">
        <v>1446.52</v>
      </c>
      <c r="F16" s="36">
        <v>1557.46</v>
      </c>
      <c r="G16" s="36">
        <v>1712.8291</v>
      </c>
      <c r="H16" s="36">
        <v>1811.4251</v>
      </c>
    </row>
    <row r="17" ht="27" customHeight="1" spans="1:8">
      <c r="A17" s="16" t="s">
        <v>413</v>
      </c>
      <c r="B17" s="46">
        <v>893.4346</v>
      </c>
      <c r="C17" s="34">
        <v>962.928</v>
      </c>
      <c r="D17" s="36">
        <v>903.657</v>
      </c>
      <c r="E17" s="36">
        <v>1055.41</v>
      </c>
      <c r="F17" s="36">
        <v>1149.01</v>
      </c>
      <c r="G17" s="36">
        <v>1248.4816</v>
      </c>
      <c r="H17" s="36">
        <v>1116.3854</v>
      </c>
    </row>
    <row r="18" ht="27" customHeight="1" spans="1:8">
      <c r="A18" s="16" t="s">
        <v>414</v>
      </c>
      <c r="B18" s="46">
        <v>850.4108</v>
      </c>
      <c r="C18" s="34">
        <v>1000.8418</v>
      </c>
      <c r="D18" s="36">
        <v>1111.6497</v>
      </c>
      <c r="E18" s="36">
        <v>1307.87</v>
      </c>
      <c r="F18" s="36">
        <v>1517.77</v>
      </c>
      <c r="G18" s="36">
        <v>1774.8348</v>
      </c>
      <c r="H18" s="36">
        <v>1716.1998</v>
      </c>
    </row>
    <row r="19" ht="27" customHeight="1" spans="1:8">
      <c r="A19" s="16" t="s">
        <v>415</v>
      </c>
      <c r="B19" s="47">
        <v>483.6735</v>
      </c>
      <c r="C19" s="34">
        <v>598.6644</v>
      </c>
      <c r="D19" s="37">
        <v>662.011</v>
      </c>
      <c r="E19" s="37">
        <v>691.13</v>
      </c>
      <c r="F19" s="36">
        <v>503.92</v>
      </c>
      <c r="G19" s="36">
        <v>540.2115</v>
      </c>
      <c r="H19" s="36">
        <v>390.7623</v>
      </c>
    </row>
    <row r="20" ht="27" customHeight="1" spans="1:8">
      <c r="A20" s="16" t="s">
        <v>416</v>
      </c>
      <c r="B20" s="46">
        <v>572.2768</v>
      </c>
      <c r="C20" s="34">
        <v>795.5763</v>
      </c>
      <c r="D20" s="36">
        <v>1020.7624</v>
      </c>
      <c r="E20" s="36">
        <v>1313.69</v>
      </c>
      <c r="F20" s="36">
        <v>1531.6</v>
      </c>
      <c r="G20" s="36">
        <v>1641.5341</v>
      </c>
      <c r="H20" s="36">
        <v>1260.1176</v>
      </c>
    </row>
    <row r="21" ht="27" customHeight="1" spans="1:8">
      <c r="A21" s="16" t="s">
        <v>417</v>
      </c>
      <c r="B21" s="46">
        <v>427.3674</v>
      </c>
      <c r="C21" s="34">
        <v>660.5279</v>
      </c>
      <c r="D21" s="36">
        <v>850.5521</v>
      </c>
      <c r="E21" s="36">
        <v>1115.5</v>
      </c>
      <c r="F21" s="36">
        <v>1262.76</v>
      </c>
      <c r="G21" s="36">
        <v>1415.7288</v>
      </c>
      <c r="H21" s="36">
        <v>883.5323</v>
      </c>
    </row>
    <row r="22" ht="27" customHeight="1" spans="1:8">
      <c r="A22" s="16" t="s">
        <v>418</v>
      </c>
      <c r="B22" s="46">
        <v>852.6039</v>
      </c>
      <c r="C22" s="34">
        <v>1007.7778</v>
      </c>
      <c r="D22" s="36">
        <v>1138.7298</v>
      </c>
      <c r="E22" s="36">
        <v>1330.03</v>
      </c>
      <c r="F22" s="36">
        <v>1373.74</v>
      </c>
      <c r="G22" s="36">
        <v>1497.5547</v>
      </c>
      <c r="H22" s="36">
        <v>1343.0116</v>
      </c>
    </row>
    <row r="23" ht="27" customHeight="1" spans="1:8">
      <c r="A23" s="16" t="s">
        <v>419</v>
      </c>
      <c r="B23" s="46">
        <v>437.9526</v>
      </c>
      <c r="C23" s="34">
        <v>505.9662</v>
      </c>
      <c r="D23" s="36">
        <v>596.3469</v>
      </c>
      <c r="E23" s="36">
        <v>620.63</v>
      </c>
      <c r="F23" s="36">
        <v>620.95</v>
      </c>
      <c r="G23" s="36">
        <v>666.3109</v>
      </c>
      <c r="H23" s="36">
        <v>746.9663</v>
      </c>
    </row>
    <row r="24" ht="27" customHeight="1" spans="1:8">
      <c r="A24" s="16" t="s">
        <v>420</v>
      </c>
      <c r="B24" s="46">
        <v>224.1572</v>
      </c>
      <c r="C24" s="34">
        <v>253.6278</v>
      </c>
      <c r="D24" s="36">
        <v>313.0138</v>
      </c>
      <c r="E24" s="36">
        <v>391.95</v>
      </c>
      <c r="F24" s="36">
        <v>454.62</v>
      </c>
      <c r="G24" s="36">
        <v>501.046</v>
      </c>
      <c r="H24" s="36">
        <v>424.7987</v>
      </c>
    </row>
    <row r="25" ht="27" customHeight="1" spans="1:8">
      <c r="A25" s="16" t="s">
        <v>421</v>
      </c>
      <c r="B25" s="46">
        <v>663.5126</v>
      </c>
      <c r="C25" s="34">
        <v>829.3908</v>
      </c>
      <c r="D25" s="36">
        <v>1093.8001</v>
      </c>
      <c r="E25" s="36">
        <v>1362.1</v>
      </c>
      <c r="F25" s="36">
        <v>1485.54</v>
      </c>
      <c r="G25" s="36">
        <v>1667.3072</v>
      </c>
      <c r="H25" s="36">
        <v>1013.3174</v>
      </c>
    </row>
    <row r="26" ht="27" customHeight="1" spans="1:8">
      <c r="A26" s="21" t="s">
        <v>422</v>
      </c>
      <c r="B26" s="48">
        <v>463.6614</v>
      </c>
      <c r="C26" s="38">
        <v>623.38</v>
      </c>
      <c r="D26" s="39">
        <v>738.0926</v>
      </c>
      <c r="E26" s="39">
        <v>794.15</v>
      </c>
      <c r="F26" s="39">
        <v>591.51</v>
      </c>
      <c r="G26" s="39">
        <v>628.501</v>
      </c>
      <c r="H26" s="39">
        <v>339.7293</v>
      </c>
    </row>
    <row r="27" customHeight="1" spans="4:6">
      <c r="D27" s="24"/>
      <c r="E27" s="25"/>
      <c r="F27" s="25"/>
    </row>
    <row r="28" customHeight="1" spans="4:6">
      <c r="D28" s="24"/>
      <c r="E28" s="25"/>
      <c r="F28" s="25"/>
    </row>
  </sheetData>
  <mergeCells count="4">
    <mergeCell ref="A1:H1"/>
    <mergeCell ref="F2:H2"/>
    <mergeCell ref="B3:H3"/>
    <mergeCell ref="A3:A4"/>
  </mergeCells>
  <pageMargins left="0.699305555555556" right="0.699305555555556" top="0.75" bottom="0.75" header="0.3" footer="0.3"/>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8"/>
  <sheetViews>
    <sheetView workbookViewId="0">
      <selection activeCell="A1" sqref="$A1:$XFD1048576"/>
    </sheetView>
  </sheetViews>
  <sheetFormatPr defaultColWidth="8.625" defaultRowHeight="22.5" customHeight="1" outlineLevelCol="7"/>
  <cols>
    <col min="1" max="1" width="13.375" style="1" customWidth="1"/>
    <col min="2" max="2" width="9.375" style="1" customWidth="1"/>
    <col min="3" max="3" width="9.375" style="2" customWidth="1"/>
    <col min="4" max="4" width="9.375" style="1" customWidth="1"/>
    <col min="5" max="6" width="9.375" style="3" customWidth="1"/>
    <col min="7" max="8" width="9.375" style="1" customWidth="1"/>
    <col min="9" max="32" width="9" style="1" customWidth="1"/>
    <col min="33" max="16384" width="8.625" style="1"/>
  </cols>
  <sheetData>
    <row r="1" ht="20.25" customHeight="1" spans="1:8">
      <c r="A1" s="26" t="s">
        <v>436</v>
      </c>
      <c r="B1" s="26"/>
      <c r="C1" s="26"/>
      <c r="D1" s="26"/>
      <c r="E1" s="26"/>
      <c r="F1" s="26"/>
      <c r="G1" s="26"/>
      <c r="H1" s="26"/>
    </row>
    <row r="2" ht="15" customHeight="1" spans="1:8">
      <c r="A2" s="26"/>
      <c r="B2" s="26"/>
      <c r="C2" s="26"/>
      <c r="D2" s="26"/>
      <c r="E2" s="26"/>
      <c r="F2" s="26"/>
      <c r="G2" s="26"/>
      <c r="H2" s="26"/>
    </row>
    <row r="3" ht="33" customHeight="1" spans="1:8">
      <c r="A3" s="9" t="s">
        <v>424</v>
      </c>
      <c r="B3" s="29" t="s">
        <v>437</v>
      </c>
      <c r="C3" s="30"/>
      <c r="D3" s="30"/>
      <c r="E3" s="30"/>
      <c r="F3" s="30"/>
      <c r="G3" s="30"/>
      <c r="H3" s="30"/>
    </row>
    <row r="4" ht="29.25" customHeight="1" spans="1:8">
      <c r="A4" s="9"/>
      <c r="B4" s="31" t="s">
        <v>432</v>
      </c>
      <c r="C4" s="31" t="s">
        <v>433</v>
      </c>
      <c r="D4" s="32" t="s">
        <v>434</v>
      </c>
      <c r="E4" s="32" t="s">
        <v>137</v>
      </c>
      <c r="F4" s="32" t="s">
        <v>435</v>
      </c>
      <c r="G4" s="32" t="s">
        <v>138</v>
      </c>
      <c r="H4" s="32" t="s">
        <v>139</v>
      </c>
    </row>
    <row r="5" ht="26.1" customHeight="1" spans="1:8">
      <c r="A5" s="16" t="s">
        <v>401</v>
      </c>
      <c r="B5" s="57">
        <v>22677.11</v>
      </c>
      <c r="C5" s="58">
        <v>25453.93</v>
      </c>
      <c r="D5" s="58">
        <v>28471.14511</v>
      </c>
      <c r="E5" s="35">
        <v>31517.56</v>
      </c>
      <c r="F5" s="35">
        <v>34739</v>
      </c>
      <c r="G5" s="35">
        <v>38200.0723443603</v>
      </c>
      <c r="H5" s="35">
        <v>39501.1213</v>
      </c>
    </row>
    <row r="6" ht="26.1" customHeight="1" spans="1:8">
      <c r="A6" s="16" t="s">
        <v>402</v>
      </c>
      <c r="B6" s="34">
        <v>5977.27</v>
      </c>
      <c r="C6" s="36">
        <v>6882.85</v>
      </c>
      <c r="D6" s="36">
        <v>7144.45</v>
      </c>
      <c r="E6" s="36">
        <v>7987.96</v>
      </c>
      <c r="F6" s="36">
        <v>8706.49</v>
      </c>
      <c r="G6" s="36">
        <v>9402.59</v>
      </c>
      <c r="H6" s="36">
        <v>9256.1873</v>
      </c>
    </row>
    <row r="7" ht="26.1" customHeight="1" spans="1:8">
      <c r="A7" s="16" t="s">
        <v>403</v>
      </c>
      <c r="B7" s="34">
        <v>4008.78</v>
      </c>
      <c r="C7" s="36">
        <v>4433.59</v>
      </c>
      <c r="D7" s="36">
        <v>4919</v>
      </c>
      <c r="E7" s="36">
        <v>5017.84</v>
      </c>
      <c r="F7" s="36">
        <v>5512.76</v>
      </c>
      <c r="G7" s="36">
        <v>6016.19</v>
      </c>
      <c r="H7" s="36">
        <v>6168.8671</v>
      </c>
    </row>
    <row r="8" ht="26.1" customHeight="1" spans="1:8">
      <c r="A8" s="16" t="s">
        <v>404</v>
      </c>
      <c r="B8" s="34">
        <v>635.2</v>
      </c>
      <c r="C8" s="36">
        <v>720.52</v>
      </c>
      <c r="D8" s="36">
        <v>815.71</v>
      </c>
      <c r="E8" s="36">
        <v>915.2</v>
      </c>
      <c r="F8" s="36">
        <v>1016.13</v>
      </c>
      <c r="G8" s="36">
        <v>1128.18</v>
      </c>
      <c r="H8" s="36">
        <v>1160.6397</v>
      </c>
    </row>
    <row r="9" ht="26.1" customHeight="1" spans="1:8">
      <c r="A9" s="16" t="s">
        <v>405</v>
      </c>
      <c r="B9" s="34">
        <v>1029.82</v>
      </c>
      <c r="C9" s="36">
        <v>1158.92</v>
      </c>
      <c r="D9" s="36">
        <v>1186.04</v>
      </c>
      <c r="E9" s="36">
        <v>1349.34</v>
      </c>
      <c r="F9" s="36">
        <v>1515.19</v>
      </c>
      <c r="G9" s="36">
        <v>1683.16</v>
      </c>
      <c r="H9" s="36">
        <v>1769.6265</v>
      </c>
    </row>
    <row r="10" ht="26.1" customHeight="1" spans="1:8">
      <c r="A10" s="16" t="s">
        <v>406</v>
      </c>
      <c r="B10" s="34">
        <v>2019.5</v>
      </c>
      <c r="C10" s="36">
        <v>2264.1</v>
      </c>
      <c r="D10" s="36">
        <v>2400.58</v>
      </c>
      <c r="E10" s="36">
        <v>2705.22</v>
      </c>
      <c r="F10" s="36">
        <v>3017.76</v>
      </c>
      <c r="G10" s="36">
        <v>3320.43</v>
      </c>
      <c r="H10" s="36">
        <v>3287.5411</v>
      </c>
    </row>
    <row r="11" ht="26.1" customHeight="1" spans="1:8">
      <c r="A11" s="16" t="s">
        <v>407</v>
      </c>
      <c r="B11" s="34">
        <v>409.59</v>
      </c>
      <c r="C11" s="36">
        <v>471.11</v>
      </c>
      <c r="D11" s="36">
        <v>522.68</v>
      </c>
      <c r="E11" s="36">
        <v>876.82</v>
      </c>
      <c r="F11" s="36">
        <v>638.21</v>
      </c>
      <c r="G11" s="36">
        <v>687.39</v>
      </c>
      <c r="H11" s="36">
        <v>751.5875</v>
      </c>
    </row>
    <row r="12" ht="26.1" customHeight="1" spans="1:8">
      <c r="A12" s="16" t="s">
        <v>408</v>
      </c>
      <c r="B12" s="34">
        <v>209.37</v>
      </c>
      <c r="C12" s="36">
        <v>236.61</v>
      </c>
      <c r="D12" s="36">
        <v>435.01</v>
      </c>
      <c r="E12" s="36">
        <v>482.99</v>
      </c>
      <c r="F12" s="36">
        <v>537.44</v>
      </c>
      <c r="G12" s="36">
        <v>585.57</v>
      </c>
      <c r="H12" s="36">
        <v>628.7201</v>
      </c>
    </row>
    <row r="13" ht="26.1" customHeight="1" spans="1:8">
      <c r="A13" s="16" t="s">
        <v>409</v>
      </c>
      <c r="B13" s="34">
        <v>403.5</v>
      </c>
      <c r="C13" s="36">
        <v>450.18</v>
      </c>
      <c r="D13" s="36">
        <v>499.97</v>
      </c>
      <c r="E13" s="36">
        <v>559.5</v>
      </c>
      <c r="F13" s="36">
        <v>619.77</v>
      </c>
      <c r="G13" s="36">
        <v>677.63</v>
      </c>
      <c r="H13" s="36">
        <v>726.4873</v>
      </c>
    </row>
    <row r="14" ht="26.1" customHeight="1" spans="1:8">
      <c r="A14" s="16" t="s">
        <v>410</v>
      </c>
      <c r="B14" s="34">
        <v>754.15</v>
      </c>
      <c r="C14" s="36">
        <v>857.91</v>
      </c>
      <c r="D14" s="36">
        <v>968.7</v>
      </c>
      <c r="E14" s="36">
        <v>1070.72</v>
      </c>
      <c r="F14" s="36">
        <v>1227.88</v>
      </c>
      <c r="G14" s="36">
        <v>1363.46</v>
      </c>
      <c r="H14" s="36">
        <v>1478.969</v>
      </c>
    </row>
    <row r="15" ht="26.1" customHeight="1" spans="1:8">
      <c r="A15" s="16" t="s">
        <v>411</v>
      </c>
      <c r="B15" s="34">
        <v>424.32</v>
      </c>
      <c r="C15" s="36">
        <v>473.56</v>
      </c>
      <c r="D15" s="36">
        <v>440.11</v>
      </c>
      <c r="E15" s="36">
        <v>489.61</v>
      </c>
      <c r="F15" s="36">
        <v>533.11</v>
      </c>
      <c r="G15" s="36">
        <v>572.62</v>
      </c>
      <c r="H15" s="36">
        <v>609.3559</v>
      </c>
    </row>
    <row r="16" ht="26.1" customHeight="1" spans="1:8">
      <c r="A16" s="16" t="s">
        <v>412</v>
      </c>
      <c r="B16" s="34">
        <v>1354.58</v>
      </c>
      <c r="C16" s="36">
        <v>1486.66</v>
      </c>
      <c r="D16" s="36">
        <v>1942.29</v>
      </c>
      <c r="E16" s="36">
        <v>2184.7</v>
      </c>
      <c r="F16" s="36">
        <v>2470.78</v>
      </c>
      <c r="G16" s="36">
        <v>2687.88</v>
      </c>
      <c r="H16" s="36">
        <v>2905.6119</v>
      </c>
    </row>
    <row r="17" ht="26.1" customHeight="1" spans="1:8">
      <c r="A17" s="16" t="s">
        <v>413</v>
      </c>
      <c r="B17" s="34">
        <v>809.33</v>
      </c>
      <c r="C17" s="36">
        <v>890.55</v>
      </c>
      <c r="D17" s="36">
        <v>981.8</v>
      </c>
      <c r="E17" s="36">
        <v>1086.74</v>
      </c>
      <c r="F17" s="36">
        <v>1205.84</v>
      </c>
      <c r="G17" s="36">
        <v>1309.89</v>
      </c>
      <c r="H17" s="36">
        <v>1490.7874</v>
      </c>
    </row>
    <row r="18" ht="26.1" customHeight="1" spans="1:8">
      <c r="A18" s="16" t="s">
        <v>414</v>
      </c>
      <c r="B18" s="34">
        <v>807.21</v>
      </c>
      <c r="C18" s="36">
        <v>903.7</v>
      </c>
      <c r="D18" s="36">
        <v>923.35</v>
      </c>
      <c r="E18" s="36">
        <v>1034.3</v>
      </c>
      <c r="F18" s="36">
        <v>1159.06</v>
      </c>
      <c r="G18" s="36">
        <v>1279.63</v>
      </c>
      <c r="H18" s="36">
        <v>1407.578</v>
      </c>
    </row>
    <row r="19" ht="26.1" customHeight="1" spans="1:8">
      <c r="A19" s="16" t="s">
        <v>415</v>
      </c>
      <c r="B19" s="34">
        <v>467.01</v>
      </c>
      <c r="C19" s="37">
        <v>527.29</v>
      </c>
      <c r="D19" s="37">
        <v>531.9</v>
      </c>
      <c r="E19" s="36">
        <v>584.46</v>
      </c>
      <c r="F19" s="36">
        <v>634.83</v>
      </c>
      <c r="G19" s="36">
        <v>689.9</v>
      </c>
      <c r="H19" s="36">
        <v>749.008</v>
      </c>
    </row>
    <row r="20" ht="26.1" customHeight="1" spans="1:8">
      <c r="A20" s="16" t="s">
        <v>416</v>
      </c>
      <c r="B20" s="34">
        <v>861.33</v>
      </c>
      <c r="C20" s="36">
        <v>1010.7</v>
      </c>
      <c r="D20" s="36">
        <v>1162.1</v>
      </c>
      <c r="E20" s="36">
        <v>1308.95</v>
      </c>
      <c r="F20" s="36">
        <v>1432.96</v>
      </c>
      <c r="G20" s="36">
        <v>1578.08</v>
      </c>
      <c r="H20" s="36">
        <v>1697.3037</v>
      </c>
    </row>
    <row r="21" ht="26.1" customHeight="1" spans="1:8">
      <c r="A21" s="16" t="s">
        <v>417</v>
      </c>
      <c r="B21" s="34">
        <v>902.2</v>
      </c>
      <c r="C21" s="36">
        <v>1008.79</v>
      </c>
      <c r="D21" s="36">
        <v>1093.9</v>
      </c>
      <c r="E21" s="36">
        <v>1214.38</v>
      </c>
      <c r="F21" s="36">
        <v>1339.88</v>
      </c>
      <c r="G21" s="36">
        <v>1457</v>
      </c>
      <c r="H21" s="36">
        <v>1541.3709</v>
      </c>
    </row>
    <row r="22" ht="26.1" customHeight="1" spans="1:8">
      <c r="A22" s="16" t="s">
        <v>418</v>
      </c>
      <c r="B22" s="34">
        <v>433.39</v>
      </c>
      <c r="C22" s="36">
        <v>493.12</v>
      </c>
      <c r="D22" s="36">
        <v>559.9</v>
      </c>
      <c r="E22" s="36">
        <v>648.36</v>
      </c>
      <c r="F22" s="36">
        <v>731.98</v>
      </c>
      <c r="G22" s="36">
        <v>809.93</v>
      </c>
      <c r="H22" s="36">
        <v>866.6968</v>
      </c>
    </row>
    <row r="23" ht="26.1" customHeight="1" spans="1:8">
      <c r="A23" s="16" t="s">
        <v>419</v>
      </c>
      <c r="B23" s="34">
        <v>459.63</v>
      </c>
      <c r="C23" s="36">
        <v>508.96</v>
      </c>
      <c r="D23" s="36">
        <v>520.28</v>
      </c>
      <c r="E23" s="36">
        <v>571.5</v>
      </c>
      <c r="F23" s="36">
        <v>626.8</v>
      </c>
      <c r="G23" s="36">
        <v>683.84</v>
      </c>
      <c r="H23" s="36">
        <v>738.8603</v>
      </c>
    </row>
    <row r="24" ht="26.1" customHeight="1" spans="1:8">
      <c r="A24" s="16" t="s">
        <v>420</v>
      </c>
      <c r="B24" s="34">
        <v>317.04</v>
      </c>
      <c r="C24" s="36">
        <v>354.14</v>
      </c>
      <c r="D24" s="36">
        <v>395.86</v>
      </c>
      <c r="E24" s="36">
        <v>444.15</v>
      </c>
      <c r="F24" s="36">
        <v>495.61</v>
      </c>
      <c r="G24" s="36">
        <v>544.05</v>
      </c>
      <c r="H24" s="36">
        <v>588.0316</v>
      </c>
    </row>
    <row r="25" ht="26.1" customHeight="1" spans="1:8">
      <c r="A25" s="16" t="s">
        <v>421</v>
      </c>
      <c r="B25" s="34">
        <v>521.05</v>
      </c>
      <c r="C25" s="36">
        <v>657.66</v>
      </c>
      <c r="D25" s="36">
        <v>759.02</v>
      </c>
      <c r="E25" s="36">
        <v>872.42</v>
      </c>
      <c r="F25" s="36">
        <v>978.42</v>
      </c>
      <c r="G25" s="36">
        <v>1080.96</v>
      </c>
      <c r="H25" s="36">
        <v>1118.4199</v>
      </c>
    </row>
    <row r="26" ht="26.1" customHeight="1" spans="1:8">
      <c r="A26" s="21" t="s">
        <v>422</v>
      </c>
      <c r="B26" s="38">
        <v>180.31</v>
      </c>
      <c r="C26" s="39">
        <v>204.02</v>
      </c>
      <c r="D26" s="39">
        <v>268.49</v>
      </c>
      <c r="E26" s="39">
        <v>304.71</v>
      </c>
      <c r="F26" s="39">
        <v>345.22</v>
      </c>
      <c r="G26" s="39">
        <v>381.6</v>
      </c>
      <c r="H26" s="39">
        <v>385.0732</v>
      </c>
    </row>
    <row r="27" s="56" customFormat="1" customHeight="1" spans="1:8">
      <c r="A27" s="59" t="s">
        <v>438</v>
      </c>
      <c r="B27" s="59"/>
      <c r="C27" s="60"/>
      <c r="D27" s="61"/>
      <c r="E27" s="62"/>
      <c r="F27" s="63"/>
      <c r="H27" s="1"/>
    </row>
    <row r="28" customHeight="1" spans="4:6">
      <c r="D28" s="24"/>
      <c r="E28" s="25"/>
      <c r="F28" s="25"/>
    </row>
  </sheetData>
  <mergeCells count="4">
    <mergeCell ref="A1:H1"/>
    <mergeCell ref="A2:H2"/>
    <mergeCell ref="B3:H3"/>
    <mergeCell ref="A3:A4"/>
  </mergeCells>
  <pageMargins left="0.699305555555556" right="0.699305555555556" top="0.75" bottom="0.75" header="0.3" footer="0.3"/>
  <pageSetup paperSize="9"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8"/>
  <sheetViews>
    <sheetView workbookViewId="0">
      <selection activeCell="A1" sqref="$A1:$XFD1048576"/>
    </sheetView>
  </sheetViews>
  <sheetFormatPr defaultColWidth="8.625" defaultRowHeight="22.5" customHeight="1" outlineLevelCol="7"/>
  <cols>
    <col min="1" max="1" width="13.375" style="1" customWidth="1"/>
    <col min="2" max="2" width="9.625" style="1" customWidth="1"/>
    <col min="3" max="3" width="9.625" style="2" customWidth="1"/>
    <col min="4" max="4" width="9.625" style="1" customWidth="1"/>
    <col min="5" max="6" width="9.625" style="3" customWidth="1"/>
    <col min="7" max="8" width="9.625" style="1" customWidth="1"/>
    <col min="9" max="32" width="9" style="1" customWidth="1"/>
    <col min="33" max="16384" width="8.625" style="1"/>
  </cols>
  <sheetData>
    <row r="1" ht="20.25" customHeight="1" spans="1:8">
      <c r="A1" s="26" t="s">
        <v>439</v>
      </c>
      <c r="B1" s="26"/>
      <c r="C1" s="26"/>
      <c r="D1" s="26"/>
      <c r="E1" s="26"/>
      <c r="F1" s="26"/>
      <c r="G1" s="26"/>
      <c r="H1" s="26"/>
    </row>
    <row r="2" ht="15" customHeight="1" spans="1:8">
      <c r="A2" s="26"/>
      <c r="B2" s="26"/>
      <c r="C2" s="26"/>
      <c r="D2" s="26"/>
      <c r="E2" s="26"/>
      <c r="F2" s="26"/>
      <c r="G2" s="26"/>
      <c r="H2" s="26"/>
    </row>
    <row r="3" ht="33" customHeight="1" spans="1:8">
      <c r="A3" s="9" t="s">
        <v>424</v>
      </c>
      <c r="B3" s="29" t="s">
        <v>440</v>
      </c>
      <c r="C3" s="30"/>
      <c r="D3" s="30"/>
      <c r="E3" s="30"/>
      <c r="F3" s="30"/>
      <c r="G3" s="30"/>
      <c r="H3" s="30"/>
    </row>
    <row r="4" ht="29.25" customHeight="1" spans="1:8">
      <c r="A4" s="9"/>
      <c r="B4" s="31" t="s">
        <v>432</v>
      </c>
      <c r="C4" s="31" t="s">
        <v>433</v>
      </c>
      <c r="D4" s="32" t="s">
        <v>434</v>
      </c>
      <c r="E4" s="32" t="s">
        <v>137</v>
      </c>
      <c r="F4" s="32" t="s">
        <v>435</v>
      </c>
      <c r="G4" s="32" t="s">
        <v>138</v>
      </c>
      <c r="H4" s="32" t="s">
        <v>139</v>
      </c>
    </row>
    <row r="5" ht="26.1" customHeight="1" spans="1:8">
      <c r="A5" s="16" t="s">
        <v>401</v>
      </c>
      <c r="B5" s="33">
        <v>4098.87979764</v>
      </c>
      <c r="C5" s="33">
        <v>4554.5796</v>
      </c>
      <c r="D5" s="34">
        <v>4304.9738</v>
      </c>
      <c r="E5" s="34">
        <v>3793.2768848</v>
      </c>
      <c r="F5" s="35">
        <v>3567.21</v>
      </c>
      <c r="G5" s="49">
        <v>3838.06</v>
      </c>
      <c r="H5" s="50">
        <v>4380.57</v>
      </c>
    </row>
    <row r="6" ht="26.1" customHeight="1" spans="1:8">
      <c r="A6" s="16" t="s">
        <v>402</v>
      </c>
      <c r="B6" s="46">
        <v>582.52162339</v>
      </c>
      <c r="C6" s="34">
        <v>560.8901</v>
      </c>
      <c r="D6" s="36">
        <v>578.6896</v>
      </c>
      <c r="E6" s="36">
        <v>526.91837249</v>
      </c>
      <c r="F6" s="36">
        <v>511.32366366</v>
      </c>
      <c r="G6" s="51">
        <v>579.3</v>
      </c>
      <c r="H6" s="50">
        <v>636.55071683</v>
      </c>
    </row>
    <row r="7" ht="26.1" customHeight="1" spans="1:8">
      <c r="A7" s="16" t="s">
        <v>403</v>
      </c>
      <c r="B7" s="46">
        <v>1954.47137541</v>
      </c>
      <c r="C7" s="34">
        <v>2317.7284</v>
      </c>
      <c r="D7" s="36">
        <v>2033.7892</v>
      </c>
      <c r="E7" s="36">
        <v>1784.15139025</v>
      </c>
      <c r="F7" s="36">
        <v>1610.97440516</v>
      </c>
      <c r="G7" s="51">
        <v>1697.87</v>
      </c>
      <c r="H7" s="50">
        <v>2075.86393177</v>
      </c>
    </row>
    <row r="8" ht="26.1" customHeight="1" spans="1:8">
      <c r="A8" s="16" t="s">
        <v>404</v>
      </c>
      <c r="B8" s="46">
        <v>240.43867935</v>
      </c>
      <c r="C8" s="34">
        <v>277.0691</v>
      </c>
      <c r="D8" s="36">
        <v>259.4432</v>
      </c>
      <c r="E8" s="36">
        <v>188.26441788</v>
      </c>
      <c r="F8" s="36">
        <v>144.02383267</v>
      </c>
      <c r="G8" s="51">
        <v>163.96</v>
      </c>
      <c r="H8" s="50">
        <v>207.01230436</v>
      </c>
    </row>
    <row r="9" ht="26.1" customHeight="1" spans="1:8">
      <c r="A9" s="16" t="s">
        <v>405</v>
      </c>
      <c r="B9" s="46">
        <v>26.38982975</v>
      </c>
      <c r="C9" s="34">
        <v>26.3251</v>
      </c>
      <c r="D9" s="36">
        <v>25.8563</v>
      </c>
      <c r="E9" s="36">
        <v>25.28896901</v>
      </c>
      <c r="F9" s="36">
        <v>21.01106023</v>
      </c>
      <c r="G9" s="51">
        <v>20.97</v>
      </c>
      <c r="H9" s="50">
        <v>22.32306343</v>
      </c>
    </row>
    <row r="10" ht="26.1" customHeight="1" spans="1:8">
      <c r="A10" s="16" t="s">
        <v>406</v>
      </c>
      <c r="B10" s="46">
        <v>209.08255496</v>
      </c>
      <c r="C10" s="34">
        <v>214.1718</v>
      </c>
      <c r="D10" s="36">
        <v>220.9079</v>
      </c>
      <c r="E10" s="36">
        <v>175.06702107</v>
      </c>
      <c r="F10" s="36">
        <v>152.03714174</v>
      </c>
      <c r="G10" s="51">
        <v>177.77</v>
      </c>
      <c r="H10" s="50">
        <v>162.05964166</v>
      </c>
    </row>
    <row r="11" ht="26.1" customHeight="1" spans="1:8">
      <c r="A11" s="16" t="s">
        <v>407</v>
      </c>
      <c r="B11" s="46">
        <v>11.73217153</v>
      </c>
      <c r="C11" s="34">
        <v>14.0244</v>
      </c>
      <c r="D11" s="36">
        <v>11.3426</v>
      </c>
      <c r="E11" s="36">
        <v>9.6470894</v>
      </c>
      <c r="F11" s="36">
        <v>10.28595429</v>
      </c>
      <c r="G11" s="51">
        <v>13.33</v>
      </c>
      <c r="H11" s="50">
        <v>12.63895023</v>
      </c>
    </row>
    <row r="12" ht="26.1" customHeight="1" spans="1:8">
      <c r="A12" s="16" t="s">
        <v>408</v>
      </c>
      <c r="B12" s="46">
        <v>9.72882516</v>
      </c>
      <c r="C12" s="34">
        <v>9.8538</v>
      </c>
      <c r="D12" s="36">
        <v>13.06</v>
      </c>
      <c r="E12" s="36">
        <v>11.9797617</v>
      </c>
      <c r="F12" s="36">
        <v>10.85424185</v>
      </c>
      <c r="G12" s="51">
        <v>9.64</v>
      </c>
      <c r="H12" s="50">
        <v>8.34596401</v>
      </c>
    </row>
    <row r="13" ht="26.1" customHeight="1" spans="1:8">
      <c r="A13" s="16" t="s">
        <v>409</v>
      </c>
      <c r="B13" s="46">
        <v>2.33386178</v>
      </c>
      <c r="C13" s="34">
        <v>2.1864</v>
      </c>
      <c r="D13" s="36">
        <v>2.9467</v>
      </c>
      <c r="E13" s="36">
        <v>1.82234952</v>
      </c>
      <c r="F13" s="36">
        <v>2.10072778</v>
      </c>
      <c r="G13" s="51">
        <v>2.63</v>
      </c>
      <c r="H13" s="50">
        <v>2.63179689</v>
      </c>
    </row>
    <row r="14" ht="26.1" customHeight="1" spans="1:8">
      <c r="A14" s="16" t="s">
        <v>410</v>
      </c>
      <c r="B14" s="46">
        <v>202.89731162</v>
      </c>
      <c r="C14" s="34">
        <v>240.697</v>
      </c>
      <c r="D14" s="36">
        <v>230.8132</v>
      </c>
      <c r="E14" s="36">
        <v>195.80915287</v>
      </c>
      <c r="F14" s="36">
        <v>162.66517665</v>
      </c>
      <c r="G14" s="51">
        <v>174.57</v>
      </c>
      <c r="H14" s="50">
        <v>170.95886886</v>
      </c>
    </row>
    <row r="15" ht="26.1" customHeight="1" spans="1:8">
      <c r="A15" s="16" t="s">
        <v>411</v>
      </c>
      <c r="B15" s="46">
        <v>13.73756942</v>
      </c>
      <c r="C15" s="34">
        <v>22.2304</v>
      </c>
      <c r="D15" s="36">
        <v>21.1595</v>
      </c>
      <c r="E15" s="36">
        <v>16.24043484</v>
      </c>
      <c r="F15" s="36">
        <v>18.31896502</v>
      </c>
      <c r="G15" s="51">
        <v>16.3</v>
      </c>
      <c r="H15" s="50">
        <v>13.6552821</v>
      </c>
    </row>
    <row r="16" ht="26.1" customHeight="1" spans="1:8">
      <c r="A16" s="16" t="s">
        <v>412</v>
      </c>
      <c r="B16" s="46">
        <v>594.64277774</v>
      </c>
      <c r="C16" s="34">
        <v>622.0947</v>
      </c>
      <c r="D16" s="36">
        <v>654.3008</v>
      </c>
      <c r="E16" s="36">
        <v>639.3292994</v>
      </c>
      <c r="F16" s="36">
        <v>734.8179779</v>
      </c>
      <c r="G16" s="51">
        <v>772.91</v>
      </c>
      <c r="H16" s="50">
        <v>829.06394293</v>
      </c>
    </row>
    <row r="17" ht="26.1" customHeight="1" spans="1:8">
      <c r="A17" s="16" t="s">
        <v>413</v>
      </c>
      <c r="B17" s="46">
        <v>88.77</v>
      </c>
      <c r="C17" s="52">
        <v>91.51</v>
      </c>
      <c r="D17" s="53">
        <v>90.805</v>
      </c>
      <c r="E17" s="53">
        <v>75.94491156</v>
      </c>
      <c r="F17" s="36">
        <v>71.87555088</v>
      </c>
      <c r="G17" s="51">
        <v>77.76</v>
      </c>
      <c r="H17" s="50">
        <v>81.86652095</v>
      </c>
    </row>
    <row r="18" ht="26.1" customHeight="1" spans="1:8">
      <c r="A18" s="16" t="s">
        <v>414</v>
      </c>
      <c r="B18" s="46">
        <v>58.01817016</v>
      </c>
      <c r="C18" s="34">
        <v>57.3387</v>
      </c>
      <c r="D18" s="36">
        <v>52.8661</v>
      </c>
      <c r="E18" s="36">
        <v>44.5852449</v>
      </c>
      <c r="F18" s="36">
        <v>40.58597432</v>
      </c>
      <c r="G18" s="51">
        <v>45.75</v>
      </c>
      <c r="H18" s="50">
        <v>52.84166722</v>
      </c>
    </row>
    <row r="19" ht="26.1" customHeight="1" spans="1:8">
      <c r="A19" s="16" t="s">
        <v>415</v>
      </c>
      <c r="B19" s="47">
        <v>2.59008867</v>
      </c>
      <c r="C19" s="34">
        <v>2.8821</v>
      </c>
      <c r="D19" s="37">
        <v>3.6651</v>
      </c>
      <c r="E19" s="37">
        <v>4.51298021</v>
      </c>
      <c r="F19" s="36">
        <v>3.53129355</v>
      </c>
      <c r="G19" s="51">
        <v>4.29</v>
      </c>
      <c r="H19" s="50">
        <v>4.64122503</v>
      </c>
    </row>
    <row r="20" ht="26.1" customHeight="1" spans="1:8">
      <c r="A20" s="16" t="s">
        <v>416</v>
      </c>
      <c r="B20" s="46">
        <v>24.91247273</v>
      </c>
      <c r="C20" s="34">
        <v>28.9015</v>
      </c>
      <c r="D20" s="36">
        <v>33.7464</v>
      </c>
      <c r="E20" s="36">
        <v>23.38556859</v>
      </c>
      <c r="F20" s="36">
        <v>16.56805678</v>
      </c>
      <c r="G20" s="51">
        <v>19</v>
      </c>
      <c r="H20" s="50">
        <v>26.13199117</v>
      </c>
    </row>
    <row r="21" ht="26.1" customHeight="1" spans="1:8">
      <c r="A21" s="16" t="s">
        <v>417</v>
      </c>
      <c r="B21" s="46">
        <v>4.11274485</v>
      </c>
      <c r="C21" s="34">
        <v>4.1662</v>
      </c>
      <c r="D21" s="36">
        <v>3.9785</v>
      </c>
      <c r="E21" s="36">
        <v>5.36279536</v>
      </c>
      <c r="F21" s="36">
        <v>4.42078335</v>
      </c>
      <c r="G21" s="51">
        <v>5.73</v>
      </c>
      <c r="H21" s="50">
        <v>3.70567943</v>
      </c>
    </row>
    <row r="22" ht="26.1" customHeight="1" spans="1:8">
      <c r="A22" s="16" t="s">
        <v>418</v>
      </c>
      <c r="B22" s="46">
        <v>25.70727774</v>
      </c>
      <c r="C22" s="34">
        <v>21.9092</v>
      </c>
      <c r="D22" s="36">
        <v>32.2473</v>
      </c>
      <c r="E22" s="36">
        <v>34.41741105</v>
      </c>
      <c r="F22" s="36">
        <v>22.57588015</v>
      </c>
      <c r="G22" s="51">
        <v>19.99</v>
      </c>
      <c r="H22" s="50">
        <v>23.0494548</v>
      </c>
    </row>
    <row r="23" ht="26.1" customHeight="1" spans="1:8">
      <c r="A23" s="16" t="s">
        <v>419</v>
      </c>
      <c r="B23" s="46">
        <v>21.55053362</v>
      </c>
      <c r="C23" s="34">
        <v>21.0776</v>
      </c>
      <c r="D23" s="36">
        <v>20.0865</v>
      </c>
      <c r="E23" s="36">
        <v>17.87416081</v>
      </c>
      <c r="F23" s="36">
        <v>17.78725571</v>
      </c>
      <c r="G23" s="51">
        <v>21.43</v>
      </c>
      <c r="H23" s="50">
        <v>32.22089265</v>
      </c>
    </row>
    <row r="24" ht="26.1" customHeight="1" spans="1:8">
      <c r="A24" s="16" t="s">
        <v>420</v>
      </c>
      <c r="B24" s="46">
        <v>15.35048955</v>
      </c>
      <c r="C24" s="34">
        <v>11.3381</v>
      </c>
      <c r="D24" s="36">
        <v>5.7189</v>
      </c>
      <c r="E24" s="36">
        <v>3.77002557</v>
      </c>
      <c r="F24" s="36">
        <v>3.99687801</v>
      </c>
      <c r="G24" s="51">
        <v>5.12</v>
      </c>
      <c r="H24" s="50">
        <v>4.93976522</v>
      </c>
    </row>
    <row r="25" ht="26.1" customHeight="1" spans="1:8">
      <c r="A25" s="16" t="s">
        <v>421</v>
      </c>
      <c r="B25" s="46">
        <v>4.65104483</v>
      </c>
      <c r="C25" s="34">
        <v>3.121</v>
      </c>
      <c r="D25" s="36">
        <v>3.8093</v>
      </c>
      <c r="E25" s="36">
        <v>3.4036803</v>
      </c>
      <c r="F25" s="36">
        <v>2.92827142</v>
      </c>
      <c r="G25" s="51">
        <v>3.47</v>
      </c>
      <c r="H25" s="50">
        <v>3.22454491</v>
      </c>
    </row>
    <row r="26" ht="26.1" customHeight="1" spans="1:8">
      <c r="A26" s="21" t="s">
        <v>422</v>
      </c>
      <c r="B26" s="48">
        <v>5.22711938</v>
      </c>
      <c r="C26" s="38">
        <v>5.0958</v>
      </c>
      <c r="D26" s="39">
        <v>5.7419</v>
      </c>
      <c r="E26" s="39">
        <v>5.50184802</v>
      </c>
      <c r="F26" s="39">
        <v>4.53148867</v>
      </c>
      <c r="G26" s="54">
        <v>6.28</v>
      </c>
      <c r="H26" s="55">
        <v>6.8440928</v>
      </c>
    </row>
    <row r="27" customHeight="1" spans="4:6">
      <c r="D27" s="24"/>
      <c r="E27" s="25"/>
      <c r="F27" s="25"/>
    </row>
    <row r="28" customHeight="1" spans="4:6">
      <c r="D28" s="24"/>
      <c r="E28" s="25"/>
      <c r="F28" s="25"/>
    </row>
  </sheetData>
  <mergeCells count="4">
    <mergeCell ref="A1:H1"/>
    <mergeCell ref="A2:H2"/>
    <mergeCell ref="B3:H3"/>
    <mergeCell ref="A3:A4"/>
  </mergeCells>
  <pageMargins left="0.699305555555556" right="0.699305555555556" top="0.75" bottom="0.75" header="0.3" footer="0.3"/>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8"/>
  <sheetViews>
    <sheetView workbookViewId="0">
      <pane xSplit="1" ySplit="4" topLeftCell="B11" activePane="bottomRight" state="frozen"/>
      <selection/>
      <selection pane="topRight"/>
      <selection pane="bottomLeft"/>
      <selection pane="bottomRight" activeCell="A1" sqref="A1:H1"/>
    </sheetView>
  </sheetViews>
  <sheetFormatPr defaultColWidth="8.625" defaultRowHeight="22.5" customHeight="1" outlineLevelCol="7"/>
  <cols>
    <col min="1" max="1" width="13.375" style="1" customWidth="1"/>
    <col min="2" max="2" width="9.625" style="1" customWidth="1"/>
    <col min="3" max="3" width="9.625" style="2" customWidth="1"/>
    <col min="4" max="4" width="9.625" style="1" customWidth="1"/>
    <col min="5" max="6" width="9.625" style="3" customWidth="1"/>
    <col min="7" max="8" width="9.625" style="1" customWidth="1"/>
    <col min="9" max="32" width="9" style="1" customWidth="1"/>
    <col min="33" max="16384" width="8.625" style="1"/>
  </cols>
  <sheetData>
    <row r="1" ht="20.25" spans="1:8">
      <c r="A1" s="26" t="s">
        <v>441</v>
      </c>
      <c r="B1" s="26"/>
      <c r="C1" s="26"/>
      <c r="D1" s="26"/>
      <c r="E1" s="26"/>
      <c r="F1" s="26"/>
      <c r="G1" s="26"/>
      <c r="H1" s="26"/>
    </row>
    <row r="2" ht="15" customHeight="1" spans="1:8">
      <c r="A2" s="5"/>
      <c r="B2" s="4"/>
      <c r="C2" s="27"/>
      <c r="D2" s="8"/>
      <c r="E2" s="28"/>
      <c r="F2" s="28"/>
      <c r="G2" s="28"/>
      <c r="H2" s="28"/>
    </row>
    <row r="3" ht="33" customHeight="1" spans="1:8">
      <c r="A3" s="9" t="s">
        <v>424</v>
      </c>
      <c r="B3" s="29" t="s">
        <v>442</v>
      </c>
      <c r="C3" s="30"/>
      <c r="D3" s="30"/>
      <c r="E3" s="30"/>
      <c r="F3" s="30"/>
      <c r="G3" s="30"/>
      <c r="H3" s="30"/>
    </row>
    <row r="4" ht="29.25" customHeight="1" spans="1:8">
      <c r="A4" s="9"/>
      <c r="B4" s="31" t="s">
        <v>432</v>
      </c>
      <c r="C4" s="31" t="s">
        <v>433</v>
      </c>
      <c r="D4" s="32" t="s">
        <v>434</v>
      </c>
      <c r="E4" s="32" t="s">
        <v>137</v>
      </c>
      <c r="F4" s="32" t="s">
        <v>435</v>
      </c>
      <c r="G4" s="32" t="s">
        <v>138</v>
      </c>
      <c r="H4" s="32" t="s">
        <v>139</v>
      </c>
    </row>
    <row r="5" ht="26.1" customHeight="1" spans="1:8">
      <c r="A5" s="16" t="s">
        <v>401</v>
      </c>
      <c r="B5" s="33">
        <v>5740.58530954</v>
      </c>
      <c r="C5" s="33">
        <v>6363.6385</v>
      </c>
      <c r="D5" s="34">
        <v>6460.8701</v>
      </c>
      <c r="E5" s="34">
        <v>6434.68356474</v>
      </c>
      <c r="F5" s="35">
        <v>5985.64</v>
      </c>
      <c r="G5" s="35">
        <v>6228.73</v>
      </c>
      <c r="H5" s="35">
        <v>6470.4600328</v>
      </c>
    </row>
    <row r="6" ht="26.1" customHeight="1" spans="1:8">
      <c r="A6" s="16" t="s">
        <v>402</v>
      </c>
      <c r="B6" s="46">
        <v>589.14539634</v>
      </c>
      <c r="C6" s="34">
        <v>628.067</v>
      </c>
      <c r="D6" s="36">
        <v>727.0687</v>
      </c>
      <c r="E6" s="36">
        <v>811.70318295</v>
      </c>
      <c r="F6" s="36">
        <v>781.76579738</v>
      </c>
      <c r="G6" s="36">
        <v>853.2</v>
      </c>
      <c r="H6" s="36">
        <v>848.5022244</v>
      </c>
    </row>
    <row r="7" ht="26.1" customHeight="1" spans="1:8">
      <c r="A7" s="16" t="s">
        <v>403</v>
      </c>
      <c r="B7" s="46">
        <v>2713.55721202</v>
      </c>
      <c r="C7" s="34">
        <v>3057.0191</v>
      </c>
      <c r="D7" s="36">
        <v>2843.6157</v>
      </c>
      <c r="E7" s="36">
        <v>2640.39802301</v>
      </c>
      <c r="F7" s="36">
        <v>2373.38622033</v>
      </c>
      <c r="G7" s="36">
        <v>2443.59</v>
      </c>
      <c r="H7" s="36">
        <v>2463.36228159</v>
      </c>
    </row>
    <row r="8" ht="26.1" customHeight="1" spans="1:8">
      <c r="A8" s="16" t="s">
        <v>404</v>
      </c>
      <c r="B8" s="46">
        <v>216.36528705</v>
      </c>
      <c r="C8" s="34">
        <v>265.8132</v>
      </c>
      <c r="D8" s="36">
        <v>290.1522</v>
      </c>
      <c r="E8" s="36">
        <v>288.11358607</v>
      </c>
      <c r="F8" s="36">
        <v>273.29221976</v>
      </c>
      <c r="G8" s="36">
        <v>278.89</v>
      </c>
      <c r="H8" s="36">
        <v>286.51329993</v>
      </c>
    </row>
    <row r="9" ht="26.1" customHeight="1" spans="1:8">
      <c r="A9" s="16" t="s">
        <v>405</v>
      </c>
      <c r="B9" s="46">
        <v>61.63438857</v>
      </c>
      <c r="C9" s="34">
        <v>66.0153</v>
      </c>
      <c r="D9" s="36">
        <v>69.6569</v>
      </c>
      <c r="E9" s="36">
        <v>67.5547693</v>
      </c>
      <c r="F9" s="36">
        <v>64.2556456</v>
      </c>
      <c r="G9" s="36">
        <v>67.12</v>
      </c>
      <c r="H9" s="36">
        <v>61.95498404</v>
      </c>
    </row>
    <row r="10" ht="26.1" customHeight="1" spans="1:8">
      <c r="A10" s="16" t="s">
        <v>406</v>
      </c>
      <c r="B10" s="46">
        <v>401.49784769</v>
      </c>
      <c r="C10" s="34">
        <v>425.2285</v>
      </c>
      <c r="D10" s="36">
        <v>467.1657</v>
      </c>
      <c r="E10" s="36">
        <v>482.04966195</v>
      </c>
      <c r="F10" s="36">
        <v>469.80108174</v>
      </c>
      <c r="G10" s="36">
        <v>464.84</v>
      </c>
      <c r="H10" s="36">
        <v>535.60474943</v>
      </c>
    </row>
    <row r="11" ht="26.1" customHeight="1" spans="1:8">
      <c r="A11" s="16" t="s">
        <v>407</v>
      </c>
      <c r="B11" s="46">
        <v>8.70321227</v>
      </c>
      <c r="C11" s="34">
        <v>9.1992</v>
      </c>
      <c r="D11" s="36">
        <v>12.1983</v>
      </c>
      <c r="E11" s="36">
        <v>14.25241351</v>
      </c>
      <c r="F11" s="36">
        <v>13.43262206</v>
      </c>
      <c r="G11" s="36">
        <v>11.28</v>
      </c>
      <c r="H11" s="36">
        <v>10.94967196</v>
      </c>
    </row>
    <row r="12" ht="26.1" customHeight="1" spans="1:8">
      <c r="A12" s="16" t="s">
        <v>408</v>
      </c>
      <c r="B12" s="46">
        <v>19.52633123</v>
      </c>
      <c r="C12" s="34">
        <v>22.466</v>
      </c>
      <c r="D12" s="36">
        <v>26.4894</v>
      </c>
      <c r="E12" s="36">
        <v>28.32598888</v>
      </c>
      <c r="F12" s="36">
        <v>28.51950688</v>
      </c>
      <c r="G12" s="36">
        <v>28.85</v>
      </c>
      <c r="H12" s="36">
        <v>32.43524991</v>
      </c>
    </row>
    <row r="13" ht="26.1" customHeight="1" spans="1:8">
      <c r="A13" s="16" t="s">
        <v>409</v>
      </c>
      <c r="B13" s="46">
        <v>12.69677315</v>
      </c>
      <c r="C13" s="34">
        <v>15.4412</v>
      </c>
      <c r="D13" s="36">
        <v>18.8731</v>
      </c>
      <c r="E13" s="36">
        <v>22.71746194</v>
      </c>
      <c r="F13" s="36">
        <v>21.12500874</v>
      </c>
      <c r="G13" s="36">
        <v>16.97</v>
      </c>
      <c r="H13" s="36">
        <v>17.91736484</v>
      </c>
    </row>
    <row r="14" ht="26.1" customHeight="1" spans="1:8">
      <c r="A14" s="16" t="s">
        <v>410</v>
      </c>
      <c r="B14" s="46">
        <v>292.04344085</v>
      </c>
      <c r="C14" s="34">
        <v>333.2047</v>
      </c>
      <c r="D14" s="36">
        <v>363.3086</v>
      </c>
      <c r="E14" s="36">
        <v>347.75481726</v>
      </c>
      <c r="F14" s="36">
        <v>298.77866854</v>
      </c>
      <c r="G14" s="36">
        <v>329.6</v>
      </c>
      <c r="H14" s="36">
        <v>334.62188417</v>
      </c>
    </row>
    <row r="15" ht="26.1" customHeight="1" spans="1:8">
      <c r="A15" s="16" t="s">
        <v>411</v>
      </c>
      <c r="B15" s="46">
        <v>14.68620874</v>
      </c>
      <c r="C15" s="34">
        <v>19.5124</v>
      </c>
      <c r="D15" s="36">
        <v>18.3153</v>
      </c>
      <c r="E15" s="36">
        <v>15.77969275</v>
      </c>
      <c r="F15" s="36">
        <v>13.91789392</v>
      </c>
      <c r="G15" s="36">
        <v>13.02</v>
      </c>
      <c r="H15" s="36">
        <v>13.2339293</v>
      </c>
    </row>
    <row r="16" ht="26.1" customHeight="1" spans="1:8">
      <c r="A16" s="16" t="s">
        <v>412</v>
      </c>
      <c r="B16" s="46">
        <v>850.52797762</v>
      </c>
      <c r="C16" s="34">
        <v>908.6068</v>
      </c>
      <c r="D16" s="36">
        <v>970.6675</v>
      </c>
      <c r="E16" s="36">
        <v>1036.09867857</v>
      </c>
      <c r="F16" s="36">
        <v>990.1367726</v>
      </c>
      <c r="G16" s="36">
        <v>1038.12</v>
      </c>
      <c r="H16" s="36">
        <v>1204.42225671</v>
      </c>
    </row>
    <row r="17" ht="26.1" customHeight="1" spans="1:8">
      <c r="A17" s="16" t="s">
        <v>413</v>
      </c>
      <c r="B17" s="46">
        <v>246.41</v>
      </c>
      <c r="C17" s="34">
        <v>264.78</v>
      </c>
      <c r="D17" s="36">
        <v>278.782</v>
      </c>
      <c r="E17" s="36">
        <v>280.0651168</v>
      </c>
      <c r="F17" s="36">
        <v>266.60878756</v>
      </c>
      <c r="G17" s="36">
        <v>302.78</v>
      </c>
      <c r="H17" s="36">
        <v>273.22099342</v>
      </c>
    </row>
    <row r="18" ht="26.1" customHeight="1" spans="1:8">
      <c r="A18" s="16" t="s">
        <v>414</v>
      </c>
      <c r="B18" s="46">
        <v>129.70179008</v>
      </c>
      <c r="C18" s="34">
        <v>139.9894</v>
      </c>
      <c r="D18" s="36">
        <v>150.8702</v>
      </c>
      <c r="E18" s="36">
        <v>153.72102061</v>
      </c>
      <c r="F18" s="36">
        <v>150.30817574</v>
      </c>
      <c r="G18" s="36">
        <v>158.62</v>
      </c>
      <c r="H18" s="36">
        <v>170.34757702</v>
      </c>
    </row>
    <row r="19" ht="26.1" customHeight="1" spans="1:8">
      <c r="A19" s="16" t="s">
        <v>415</v>
      </c>
      <c r="B19" s="47">
        <v>19.64167796</v>
      </c>
      <c r="C19" s="34">
        <v>20.9227</v>
      </c>
      <c r="D19" s="37">
        <v>23.2107</v>
      </c>
      <c r="E19" s="37">
        <v>24.0369564</v>
      </c>
      <c r="F19" s="36">
        <v>17.40126552</v>
      </c>
      <c r="G19" s="36">
        <v>16.75</v>
      </c>
      <c r="H19" s="36">
        <v>16.2239627</v>
      </c>
    </row>
    <row r="20" ht="26.1" customHeight="1" spans="1:8">
      <c r="A20" s="16" t="s">
        <v>416</v>
      </c>
      <c r="B20" s="46">
        <v>22.0886731</v>
      </c>
      <c r="C20" s="34">
        <v>26.228</v>
      </c>
      <c r="D20" s="36">
        <v>29.4113</v>
      </c>
      <c r="E20" s="36">
        <v>28.07099838</v>
      </c>
      <c r="F20" s="36">
        <v>29.47060715</v>
      </c>
      <c r="G20" s="36">
        <v>32.03</v>
      </c>
      <c r="H20" s="36">
        <v>31.28666357</v>
      </c>
    </row>
    <row r="21" ht="26.1" customHeight="1" spans="1:8">
      <c r="A21" s="16" t="s">
        <v>417</v>
      </c>
      <c r="B21" s="46">
        <v>6.29367229</v>
      </c>
      <c r="C21" s="34">
        <v>8.0622</v>
      </c>
      <c r="D21" s="36">
        <v>9.7581</v>
      </c>
      <c r="E21" s="36">
        <v>10.98756614</v>
      </c>
      <c r="F21" s="36">
        <v>11.4160059</v>
      </c>
      <c r="G21" s="36">
        <v>14.44</v>
      </c>
      <c r="H21" s="36">
        <v>18.98291778</v>
      </c>
    </row>
    <row r="22" ht="26.1" customHeight="1" spans="1:8">
      <c r="A22" s="16" t="s">
        <v>418</v>
      </c>
      <c r="B22" s="46">
        <v>37.80989651</v>
      </c>
      <c r="C22" s="34">
        <v>48.2559</v>
      </c>
      <c r="D22" s="36">
        <v>46.0533</v>
      </c>
      <c r="E22" s="36">
        <v>47.66150865</v>
      </c>
      <c r="F22" s="36">
        <v>46.79707908</v>
      </c>
      <c r="G22" s="36">
        <v>32.78</v>
      </c>
      <c r="H22" s="36">
        <v>35.98901682</v>
      </c>
    </row>
    <row r="23" ht="26.1" customHeight="1" spans="1:8">
      <c r="A23" s="16" t="s">
        <v>419</v>
      </c>
      <c r="B23" s="46">
        <v>23.8201701</v>
      </c>
      <c r="C23" s="34">
        <v>22.5042</v>
      </c>
      <c r="D23" s="36">
        <v>23.9105</v>
      </c>
      <c r="E23" s="36">
        <v>27.09106439</v>
      </c>
      <c r="F23" s="36">
        <v>26.32102547</v>
      </c>
      <c r="G23" s="36">
        <v>27.27</v>
      </c>
      <c r="H23" s="36">
        <v>30.28387321</v>
      </c>
    </row>
    <row r="24" ht="26.1" customHeight="1" spans="1:8">
      <c r="A24" s="16" t="s">
        <v>420</v>
      </c>
      <c r="B24" s="46">
        <v>26.96041312</v>
      </c>
      <c r="C24" s="34">
        <v>27.8344</v>
      </c>
      <c r="D24" s="36">
        <v>28.5044</v>
      </c>
      <c r="E24" s="36">
        <v>27.63895604</v>
      </c>
      <c r="F24" s="36">
        <v>26.31416892</v>
      </c>
      <c r="G24" s="36">
        <v>25.99</v>
      </c>
      <c r="H24" s="36">
        <v>26.34667877</v>
      </c>
    </row>
    <row r="25" ht="26.1" customHeight="1" spans="1:8">
      <c r="A25" s="16" t="s">
        <v>421</v>
      </c>
      <c r="B25" s="46">
        <v>38.1011253</v>
      </c>
      <c r="C25" s="34">
        <v>43.8034</v>
      </c>
      <c r="D25" s="36">
        <v>50.8142</v>
      </c>
      <c r="E25" s="36">
        <v>67.04480608</v>
      </c>
      <c r="F25" s="36">
        <v>67.79675796</v>
      </c>
      <c r="G25" s="36">
        <v>59.2</v>
      </c>
      <c r="H25" s="36">
        <v>48.74693247</v>
      </c>
    </row>
    <row r="26" ht="26.1" customHeight="1" spans="1:8">
      <c r="A26" s="21" t="s">
        <v>422</v>
      </c>
      <c r="B26" s="48">
        <v>9.34179417</v>
      </c>
      <c r="C26" s="38">
        <v>10.7175</v>
      </c>
      <c r="D26" s="39">
        <v>12.0443</v>
      </c>
      <c r="E26" s="39">
        <v>13.61729506</v>
      </c>
      <c r="F26" s="39">
        <v>14.7982089</v>
      </c>
      <c r="G26" s="39">
        <v>13.4</v>
      </c>
      <c r="H26" s="39">
        <v>9.51352076</v>
      </c>
    </row>
    <row r="27" customHeight="1" spans="4:6">
      <c r="D27" s="24"/>
      <c r="E27" s="25"/>
      <c r="F27" s="25"/>
    </row>
    <row r="28" customHeight="1" spans="4:6">
      <c r="D28" s="24"/>
      <c r="E28" s="25"/>
      <c r="F28" s="25"/>
    </row>
  </sheetData>
  <mergeCells count="4">
    <mergeCell ref="A1:H1"/>
    <mergeCell ref="E2:H2"/>
    <mergeCell ref="B3:H3"/>
    <mergeCell ref="A3:A4"/>
  </mergeCells>
  <pageMargins left="0.699305555555556" right="0.699305555555556" top="0.75" bottom="0.75" header="0.3" footer="0.3"/>
  <pageSetup paperSize="9"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28"/>
  <sheetViews>
    <sheetView workbookViewId="0">
      <selection activeCell="A1" sqref="$A1:$XFD1048576"/>
    </sheetView>
  </sheetViews>
  <sheetFormatPr defaultColWidth="8.625" defaultRowHeight="22.5" customHeight="1" outlineLevelCol="4"/>
  <cols>
    <col min="1" max="1" width="13.375" style="1" customWidth="1"/>
    <col min="2" max="2" width="16.875" style="1" customWidth="1"/>
    <col min="3" max="3" width="16.875" style="2" customWidth="1"/>
    <col min="4" max="4" width="16.875" style="1" customWidth="1"/>
    <col min="5" max="5" width="16.875" style="3" customWidth="1"/>
    <col min="6" max="32" width="9" style="1" customWidth="1"/>
    <col min="33" max="16384" width="8.625" style="1"/>
  </cols>
  <sheetData>
    <row r="1" ht="20.25" spans="1:5">
      <c r="A1" s="4" t="s">
        <v>443</v>
      </c>
      <c r="B1" s="4"/>
      <c r="C1" s="4"/>
      <c r="D1" s="4"/>
      <c r="E1" s="4"/>
    </row>
    <row r="2" ht="15" customHeight="1" spans="1:5">
      <c r="A2" s="5"/>
      <c r="B2" s="6"/>
      <c r="C2" s="7"/>
      <c r="D2" s="8"/>
      <c r="E2" s="8"/>
    </row>
    <row r="3" ht="33" customHeight="1" spans="1:5">
      <c r="A3" s="9" t="s">
        <v>424</v>
      </c>
      <c r="B3" s="40" t="s">
        <v>444</v>
      </c>
      <c r="C3" s="9"/>
      <c r="D3" s="41" t="s">
        <v>445</v>
      </c>
      <c r="E3" s="41"/>
    </row>
    <row r="4" ht="29.25" customHeight="1" spans="1:5">
      <c r="A4" s="9"/>
      <c r="B4" s="14" t="s">
        <v>138</v>
      </c>
      <c r="C4" s="14" t="s">
        <v>139</v>
      </c>
      <c r="D4" s="40" t="s">
        <v>138</v>
      </c>
      <c r="E4" s="40" t="s">
        <v>139</v>
      </c>
    </row>
    <row r="5" ht="26.1" customHeight="1" spans="1:5">
      <c r="A5" s="16" t="s">
        <v>401</v>
      </c>
      <c r="B5" s="42">
        <v>7308672</v>
      </c>
      <c r="C5" s="42"/>
      <c r="D5" s="42">
        <v>2290668</v>
      </c>
      <c r="E5" s="42"/>
    </row>
    <row r="6" ht="26.1" customHeight="1" spans="1:5">
      <c r="A6" s="16" t="s">
        <v>402</v>
      </c>
      <c r="B6" s="43">
        <v>1339009</v>
      </c>
      <c r="C6" s="43">
        <v>25486536</v>
      </c>
      <c r="D6" s="43">
        <v>628868</v>
      </c>
      <c r="E6" s="43">
        <v>3950005</v>
      </c>
    </row>
    <row r="7" ht="26.1" customHeight="1" spans="1:5">
      <c r="A7" s="16" t="s">
        <v>403</v>
      </c>
      <c r="B7" s="43">
        <v>3685736</v>
      </c>
      <c r="C7" s="43">
        <v>17897998</v>
      </c>
      <c r="D7" s="43">
        <v>740129</v>
      </c>
      <c r="E7" s="43">
        <v>5145641</v>
      </c>
    </row>
    <row r="8" ht="26.1" customHeight="1" spans="1:5">
      <c r="A8" s="16" t="s">
        <v>404</v>
      </c>
      <c r="B8" s="43">
        <v>1072244</v>
      </c>
      <c r="C8" s="43">
        <v>4653892</v>
      </c>
      <c r="D8" s="43">
        <v>243305</v>
      </c>
      <c r="E8" s="43">
        <v>1562972</v>
      </c>
    </row>
    <row r="9" ht="26.1" customHeight="1" spans="1:5">
      <c r="A9" s="16" t="s">
        <v>405</v>
      </c>
      <c r="B9" s="43">
        <v>34515</v>
      </c>
      <c r="C9" s="43">
        <v>1087036</v>
      </c>
      <c r="D9" s="43">
        <v>35535</v>
      </c>
      <c r="E9" s="43">
        <v>64720</v>
      </c>
    </row>
    <row r="10" ht="26.1" customHeight="1" spans="1:5">
      <c r="A10" s="16" t="s">
        <v>406</v>
      </c>
      <c r="B10" s="43">
        <v>158427</v>
      </c>
      <c r="C10" s="43">
        <v>861750</v>
      </c>
      <c r="D10" s="43">
        <v>162347</v>
      </c>
      <c r="E10" s="43">
        <v>457400</v>
      </c>
    </row>
    <row r="11" ht="26.1" customHeight="1" spans="1:5">
      <c r="A11" s="16" t="s">
        <v>407</v>
      </c>
      <c r="B11" s="43">
        <v>6739</v>
      </c>
      <c r="C11" s="43">
        <v>223334</v>
      </c>
      <c r="D11" s="43">
        <v>5284</v>
      </c>
      <c r="E11" s="43">
        <v>49864</v>
      </c>
    </row>
    <row r="12" ht="26.1" customHeight="1" spans="1:5">
      <c r="A12" s="16" t="s">
        <v>408</v>
      </c>
      <c r="B12" s="43">
        <v>68483</v>
      </c>
      <c r="C12" s="43">
        <v>883672</v>
      </c>
      <c r="D12" s="43">
        <v>10405</v>
      </c>
      <c r="E12" s="43">
        <v>41614</v>
      </c>
    </row>
    <row r="13" ht="26.1" customHeight="1" spans="1:5">
      <c r="A13" s="16" t="s">
        <v>409</v>
      </c>
      <c r="B13" s="43">
        <v>28277</v>
      </c>
      <c r="C13" s="43">
        <v>718403</v>
      </c>
      <c r="D13" s="43">
        <v>5716</v>
      </c>
      <c r="E13" s="43">
        <v>33261</v>
      </c>
    </row>
    <row r="14" ht="26.1" customHeight="1" spans="1:5">
      <c r="A14" s="16" t="s">
        <v>410</v>
      </c>
      <c r="B14" s="43">
        <v>166982</v>
      </c>
      <c r="C14" s="43">
        <v>1810482</v>
      </c>
      <c r="D14" s="43">
        <v>114351</v>
      </c>
      <c r="E14" s="43">
        <v>634700</v>
      </c>
    </row>
    <row r="15" ht="26.1" customHeight="1" spans="1:5">
      <c r="A15" s="16" t="s">
        <v>411</v>
      </c>
      <c r="B15" s="43">
        <v>23714</v>
      </c>
      <c r="C15" s="43">
        <v>168491</v>
      </c>
      <c r="D15" s="43">
        <v>10004</v>
      </c>
      <c r="E15" s="43">
        <v>68889</v>
      </c>
    </row>
    <row r="16" ht="26.1" customHeight="1" spans="1:5">
      <c r="A16" s="16" t="s">
        <v>412</v>
      </c>
      <c r="B16" s="43">
        <v>260785</v>
      </c>
      <c r="C16" s="43">
        <v>1510211</v>
      </c>
      <c r="D16" s="43">
        <v>171972</v>
      </c>
      <c r="E16" s="43">
        <v>834847</v>
      </c>
    </row>
    <row r="17" ht="26.1" customHeight="1" spans="1:5">
      <c r="A17" s="16" t="s">
        <v>413</v>
      </c>
      <c r="B17" s="43">
        <v>82586</v>
      </c>
      <c r="C17" s="43">
        <v>446268</v>
      </c>
      <c r="D17" s="43">
        <v>50934</v>
      </c>
      <c r="E17" s="43">
        <v>352809</v>
      </c>
    </row>
    <row r="18" ht="26.1" customHeight="1" spans="1:5">
      <c r="A18" s="16" t="s">
        <v>414</v>
      </c>
      <c r="B18" s="43">
        <v>94031</v>
      </c>
      <c r="C18" s="43">
        <v>1350340</v>
      </c>
      <c r="D18" s="43">
        <v>51097</v>
      </c>
      <c r="E18" s="43">
        <v>474456</v>
      </c>
    </row>
    <row r="19" ht="26.1" customHeight="1" spans="1:5">
      <c r="A19" s="16" t="s">
        <v>415</v>
      </c>
      <c r="B19" s="44">
        <v>164469</v>
      </c>
      <c r="C19" s="44">
        <v>54005</v>
      </c>
      <c r="D19" s="44">
        <v>4661</v>
      </c>
      <c r="E19" s="44">
        <v>504039</v>
      </c>
    </row>
    <row r="20" ht="26.1" customHeight="1" spans="1:5">
      <c r="A20" s="16" t="s">
        <v>416</v>
      </c>
      <c r="B20" s="43">
        <v>16065</v>
      </c>
      <c r="C20" s="43">
        <v>526114</v>
      </c>
      <c r="D20" s="43">
        <v>8095</v>
      </c>
      <c r="E20" s="43">
        <v>45900</v>
      </c>
    </row>
    <row r="21" ht="26.1" customHeight="1" spans="1:5">
      <c r="A21" s="16" t="s">
        <v>417</v>
      </c>
      <c r="B21" s="43">
        <v>32811</v>
      </c>
      <c r="C21" s="43">
        <v>238841</v>
      </c>
      <c r="D21" s="43">
        <v>7406</v>
      </c>
      <c r="E21" s="43">
        <v>16337</v>
      </c>
    </row>
    <row r="22" ht="26.1" customHeight="1" spans="1:5">
      <c r="A22" s="16" t="s">
        <v>418</v>
      </c>
      <c r="B22" s="43">
        <v>26752</v>
      </c>
      <c r="C22" s="43">
        <v>753801</v>
      </c>
      <c r="D22" s="43">
        <v>18133</v>
      </c>
      <c r="E22" s="43">
        <v>94469</v>
      </c>
    </row>
    <row r="23" ht="26.1" customHeight="1" spans="1:5">
      <c r="A23" s="16" t="s">
        <v>419</v>
      </c>
      <c r="B23" s="43">
        <v>32755</v>
      </c>
      <c r="C23" s="43">
        <v>453882</v>
      </c>
      <c r="D23" s="43">
        <v>14395</v>
      </c>
      <c r="E23" s="43">
        <v>81603</v>
      </c>
    </row>
    <row r="24" ht="26.1" customHeight="1" spans="1:5">
      <c r="A24" s="16" t="s">
        <v>420</v>
      </c>
      <c r="B24" s="43">
        <v>6967</v>
      </c>
      <c r="C24" s="43">
        <v>70053</v>
      </c>
      <c r="D24" s="43">
        <v>3544</v>
      </c>
      <c r="E24" s="43">
        <v>32722</v>
      </c>
    </row>
    <row r="25" ht="26.1" customHeight="1" spans="1:5">
      <c r="A25" s="16" t="s">
        <v>421</v>
      </c>
      <c r="B25" s="43">
        <v>8312</v>
      </c>
      <c r="C25" s="43">
        <v>25203</v>
      </c>
      <c r="D25" s="43">
        <v>1680</v>
      </c>
      <c r="E25" s="43">
        <v>10798</v>
      </c>
    </row>
    <row r="26" ht="26.1" customHeight="1" spans="1:5">
      <c r="A26" s="21" t="s">
        <v>422</v>
      </c>
      <c r="B26" s="45">
        <v>4726</v>
      </c>
      <c r="C26" s="45">
        <v>137101</v>
      </c>
      <c r="D26" s="45">
        <v>2808</v>
      </c>
      <c r="E26" s="45">
        <v>24357</v>
      </c>
    </row>
    <row r="27" customHeight="1" spans="1:5">
      <c r="A27" s="1" t="s">
        <v>446</v>
      </c>
      <c r="D27" s="24"/>
      <c r="E27" s="25"/>
    </row>
    <row r="28" customHeight="1" spans="4:5">
      <c r="D28" s="24"/>
      <c r="E28" s="25"/>
    </row>
  </sheetData>
  <mergeCells count="4">
    <mergeCell ref="A1:E1"/>
    <mergeCell ref="B3:C3"/>
    <mergeCell ref="D3:E3"/>
    <mergeCell ref="A3:A4"/>
  </mergeCells>
  <pageMargins left="0.699305555555556" right="0.699305555555556" top="0.75" bottom="0.75" header="0.3" footer="0.3"/>
  <pageSetup paperSize="9"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8"/>
  <sheetViews>
    <sheetView workbookViewId="0">
      <selection activeCell="F12" sqref="F12"/>
    </sheetView>
  </sheetViews>
  <sheetFormatPr defaultColWidth="8.625" defaultRowHeight="22.5" customHeight="1" outlineLevelCol="7"/>
  <cols>
    <col min="1" max="1" width="13.375" style="1" customWidth="1"/>
    <col min="2" max="2" width="9.375" style="1" customWidth="1"/>
    <col min="3" max="3" width="9.375" style="2" customWidth="1"/>
    <col min="4" max="4" width="9.375" style="1" customWidth="1"/>
    <col min="5" max="6" width="9.375" style="3" customWidth="1"/>
    <col min="7" max="8" width="9.375" style="1" customWidth="1"/>
    <col min="9" max="32" width="9" style="1" customWidth="1"/>
    <col min="33" max="16384" width="8.625" style="1"/>
  </cols>
  <sheetData>
    <row r="1" ht="20.25" spans="1:8">
      <c r="A1" s="26" t="s">
        <v>447</v>
      </c>
      <c r="B1" s="26"/>
      <c r="C1" s="26"/>
      <c r="D1" s="26"/>
      <c r="E1" s="26"/>
      <c r="F1" s="26"/>
      <c r="G1" s="26"/>
      <c r="H1" s="26"/>
    </row>
    <row r="2" ht="15" customHeight="1" spans="1:8">
      <c r="A2" s="5"/>
      <c r="B2" s="4"/>
      <c r="C2" s="27"/>
      <c r="D2" s="8"/>
      <c r="E2" s="8"/>
      <c r="F2" s="28"/>
      <c r="G2" s="28"/>
      <c r="H2" s="28"/>
    </row>
    <row r="3" ht="33" customHeight="1" spans="1:8">
      <c r="A3" s="9" t="s">
        <v>424</v>
      </c>
      <c r="B3" s="29" t="s">
        <v>448</v>
      </c>
      <c r="C3" s="30"/>
      <c r="D3" s="30"/>
      <c r="E3" s="30"/>
      <c r="F3" s="30"/>
      <c r="G3" s="30"/>
      <c r="H3" s="30"/>
    </row>
    <row r="4" ht="29.25" customHeight="1" spans="1:8">
      <c r="A4" s="9"/>
      <c r="B4" s="31" t="s">
        <v>432</v>
      </c>
      <c r="C4" s="31" t="s">
        <v>433</v>
      </c>
      <c r="D4" s="32" t="s">
        <v>434</v>
      </c>
      <c r="E4" s="32" t="s">
        <v>137</v>
      </c>
      <c r="F4" s="32" t="s">
        <v>435</v>
      </c>
      <c r="G4" s="32" t="s">
        <v>138</v>
      </c>
      <c r="H4" s="32" t="s">
        <v>139</v>
      </c>
    </row>
    <row r="5" ht="26.1" customHeight="1" spans="1:8">
      <c r="A5" s="16" t="s">
        <v>401</v>
      </c>
      <c r="B5" s="33">
        <v>6229.18</v>
      </c>
      <c r="C5" s="34">
        <v>7081.4655</v>
      </c>
      <c r="D5" s="34">
        <v>8065.0758</v>
      </c>
      <c r="E5" s="35">
        <v>9366.78</v>
      </c>
      <c r="F5" s="35">
        <v>10390.3537</v>
      </c>
      <c r="G5" s="35">
        <v>11315.2097</v>
      </c>
      <c r="H5" s="35">
        <v>12102.8994</v>
      </c>
    </row>
    <row r="6" ht="26.1" customHeight="1" spans="1:8">
      <c r="A6" s="16" t="s">
        <v>402</v>
      </c>
      <c r="B6" s="34">
        <v>1102.396</v>
      </c>
      <c r="C6" s="36">
        <v>1141.8044</v>
      </c>
      <c r="D6" s="36">
        <v>1243.1035</v>
      </c>
      <c r="E6" s="36">
        <v>1349.4742</v>
      </c>
      <c r="F6" s="36">
        <v>1393.6442</v>
      </c>
      <c r="G6" s="36">
        <v>1533.064</v>
      </c>
      <c r="H6" s="36">
        <v>1632.3026</v>
      </c>
    </row>
    <row r="7" ht="26.1" customHeight="1" spans="1:8">
      <c r="A7" s="16" t="s">
        <v>403</v>
      </c>
      <c r="B7" s="34">
        <v>1482.08</v>
      </c>
      <c r="C7" s="36">
        <v>1731.2618</v>
      </c>
      <c r="D7" s="36">
        <v>2082.7326</v>
      </c>
      <c r="E7" s="36">
        <v>2726.8543</v>
      </c>
      <c r="F7" s="36">
        <v>3136.4923</v>
      </c>
      <c r="G7" s="36">
        <v>3331.809</v>
      </c>
      <c r="H7" s="36">
        <v>3538.4051</v>
      </c>
    </row>
    <row r="8" ht="26.1" customHeight="1" spans="1:8">
      <c r="A8" s="16" t="s">
        <v>404</v>
      </c>
      <c r="B8" s="34">
        <v>162.5997</v>
      </c>
      <c r="C8" s="36">
        <v>194.1981</v>
      </c>
      <c r="D8" s="36">
        <v>224.3064</v>
      </c>
      <c r="E8" s="36">
        <v>269.9634</v>
      </c>
      <c r="F8" s="36">
        <v>292.3683</v>
      </c>
      <c r="G8" s="36">
        <v>314.3477</v>
      </c>
      <c r="H8" s="36">
        <v>331.4701</v>
      </c>
    </row>
    <row r="9" ht="26.1" customHeight="1" spans="1:8">
      <c r="A9" s="16" t="s">
        <v>405</v>
      </c>
      <c r="B9" s="34">
        <v>96.3447</v>
      </c>
      <c r="C9" s="36">
        <v>112.1063</v>
      </c>
      <c r="D9" s="36">
        <v>123.9747</v>
      </c>
      <c r="E9" s="36">
        <v>131.2614</v>
      </c>
      <c r="F9" s="36">
        <v>137.0934</v>
      </c>
      <c r="G9" s="36">
        <v>150.0557</v>
      </c>
      <c r="H9" s="36">
        <v>131.5246</v>
      </c>
    </row>
    <row r="10" ht="26.1" customHeight="1" spans="1:8">
      <c r="A10" s="16" t="s">
        <v>406</v>
      </c>
      <c r="B10" s="34">
        <v>384.0803</v>
      </c>
      <c r="C10" s="36">
        <v>438.2128</v>
      </c>
      <c r="D10" s="36">
        <v>501.1922</v>
      </c>
      <c r="E10" s="36">
        <v>557.5469</v>
      </c>
      <c r="F10" s="36">
        <v>604.5001</v>
      </c>
      <c r="G10" s="36">
        <v>661.3546</v>
      </c>
      <c r="H10" s="36">
        <v>703.1351</v>
      </c>
    </row>
    <row r="11" ht="26.1" customHeight="1" spans="1:8">
      <c r="A11" s="16" t="s">
        <v>407</v>
      </c>
      <c r="B11" s="34">
        <v>61.4765</v>
      </c>
      <c r="C11" s="36">
        <v>71.7804</v>
      </c>
      <c r="D11" s="36">
        <v>82.0082</v>
      </c>
      <c r="E11" s="36">
        <v>85.2292</v>
      </c>
      <c r="F11" s="36">
        <v>85.0492</v>
      </c>
      <c r="G11" s="36">
        <v>88.7015</v>
      </c>
      <c r="H11" s="36">
        <v>94.703</v>
      </c>
    </row>
    <row r="12" ht="26.1" customHeight="1" spans="1:8">
      <c r="A12" s="16" t="s">
        <v>408</v>
      </c>
      <c r="B12" s="34">
        <v>37.6403</v>
      </c>
      <c r="C12" s="36">
        <v>48.7872</v>
      </c>
      <c r="D12" s="36">
        <v>60.4671</v>
      </c>
      <c r="E12" s="36">
        <v>67.4801</v>
      </c>
      <c r="F12" s="36">
        <v>68.8934</v>
      </c>
      <c r="G12" s="36">
        <v>71.1865</v>
      </c>
      <c r="H12" s="36">
        <v>76.9518</v>
      </c>
    </row>
    <row r="13" ht="26.1" customHeight="1" spans="1:8">
      <c r="A13" s="16" t="s">
        <v>409</v>
      </c>
      <c r="B13" s="34">
        <v>56.2701</v>
      </c>
      <c r="C13" s="36">
        <v>69.3723</v>
      </c>
      <c r="D13" s="36">
        <v>85.2753</v>
      </c>
      <c r="E13" s="36">
        <v>103.591</v>
      </c>
      <c r="F13" s="36">
        <v>105.4643</v>
      </c>
      <c r="G13" s="36">
        <v>108.5455</v>
      </c>
      <c r="H13" s="36">
        <v>97.0887</v>
      </c>
    </row>
    <row r="14" ht="26.1" customHeight="1" spans="1:8">
      <c r="A14" s="16" t="s">
        <v>410</v>
      </c>
      <c r="B14" s="34">
        <v>200.8762</v>
      </c>
      <c r="C14" s="36">
        <v>250.1721</v>
      </c>
      <c r="D14" s="36">
        <v>300.7453</v>
      </c>
      <c r="E14" s="36">
        <v>340.0183</v>
      </c>
      <c r="F14" s="36">
        <v>361.3044</v>
      </c>
      <c r="G14" s="36">
        <v>389.0672</v>
      </c>
      <c r="H14" s="36">
        <v>393.0058</v>
      </c>
    </row>
    <row r="15" ht="26.1" customHeight="1" spans="1:8">
      <c r="A15" s="16" t="s">
        <v>411</v>
      </c>
      <c r="B15" s="34">
        <v>41.0919</v>
      </c>
      <c r="C15" s="36">
        <v>48.1546</v>
      </c>
      <c r="D15" s="36">
        <v>49.2261</v>
      </c>
      <c r="E15" s="36">
        <v>28.8275</v>
      </c>
      <c r="F15" s="36">
        <v>30.7778</v>
      </c>
      <c r="G15" s="36">
        <v>36.7677</v>
      </c>
      <c r="H15" s="36">
        <v>42.2725</v>
      </c>
    </row>
    <row r="16" ht="26.1" customHeight="1" spans="1:8">
      <c r="A16" s="16" t="s">
        <v>412</v>
      </c>
      <c r="B16" s="34">
        <v>356.3245</v>
      </c>
      <c r="C16" s="36">
        <v>409.2897</v>
      </c>
      <c r="D16" s="36">
        <v>455.2119</v>
      </c>
      <c r="E16" s="36">
        <v>517.9682</v>
      </c>
      <c r="F16" s="36">
        <v>544.7543</v>
      </c>
      <c r="G16" s="36">
        <v>592.0006</v>
      </c>
      <c r="H16" s="36">
        <v>649.9112</v>
      </c>
    </row>
    <row r="17" ht="26.1" customHeight="1" spans="1:8">
      <c r="A17" s="16" t="s">
        <v>413</v>
      </c>
      <c r="B17" s="34">
        <v>201.8859</v>
      </c>
      <c r="C17" s="36">
        <v>225.31</v>
      </c>
      <c r="D17" s="36">
        <v>251.7448</v>
      </c>
      <c r="E17" s="36">
        <v>287.5055</v>
      </c>
      <c r="F17" s="36">
        <v>295.0382</v>
      </c>
      <c r="G17" s="36">
        <v>312.7302</v>
      </c>
      <c r="H17" s="36">
        <v>315.2264</v>
      </c>
    </row>
    <row r="18" ht="26.1" customHeight="1" spans="1:8">
      <c r="A18" s="16" t="s">
        <v>414</v>
      </c>
      <c r="B18" s="34">
        <v>135.0341</v>
      </c>
      <c r="C18" s="36">
        <v>158.0325</v>
      </c>
      <c r="D18" s="36">
        <v>177.2018</v>
      </c>
      <c r="E18" s="36">
        <v>199.0104</v>
      </c>
      <c r="F18" s="36">
        <v>204.1744</v>
      </c>
      <c r="G18" s="36">
        <v>222.069</v>
      </c>
      <c r="H18" s="36">
        <v>243.9295</v>
      </c>
    </row>
    <row r="19" ht="26.1" customHeight="1" spans="1:8">
      <c r="A19" s="16" t="s">
        <v>415</v>
      </c>
      <c r="B19" s="34">
        <v>43.1221</v>
      </c>
      <c r="C19" s="37">
        <v>53.717</v>
      </c>
      <c r="D19" s="37">
        <v>62.9708</v>
      </c>
      <c r="E19" s="36">
        <v>67.9307</v>
      </c>
      <c r="F19" s="36">
        <v>57.9861</v>
      </c>
      <c r="G19" s="36">
        <v>60.662</v>
      </c>
      <c r="H19" s="36">
        <v>62.6165</v>
      </c>
    </row>
    <row r="20" ht="26.1" customHeight="1" spans="1:8">
      <c r="A20" s="16" t="s">
        <v>416</v>
      </c>
      <c r="B20" s="34">
        <v>92.0866</v>
      </c>
      <c r="C20" s="36">
        <v>105.9218</v>
      </c>
      <c r="D20" s="36">
        <v>114.4168</v>
      </c>
      <c r="E20" s="36">
        <v>121.8571</v>
      </c>
      <c r="F20" s="36">
        <v>112.9375</v>
      </c>
      <c r="G20" s="36">
        <v>134.9864</v>
      </c>
      <c r="H20" s="36">
        <v>121.8393</v>
      </c>
    </row>
    <row r="21" ht="26.1" customHeight="1" spans="1:8">
      <c r="A21" s="16" t="s">
        <v>417</v>
      </c>
      <c r="B21" s="34">
        <v>78.1229</v>
      </c>
      <c r="C21" s="36">
        <v>90.3569</v>
      </c>
      <c r="D21" s="36">
        <v>100.3741</v>
      </c>
      <c r="E21" s="36">
        <v>113.9248</v>
      </c>
      <c r="F21" s="36">
        <v>121.4259</v>
      </c>
      <c r="G21" s="36">
        <v>130.1377</v>
      </c>
      <c r="H21" s="36">
        <v>136.1361</v>
      </c>
    </row>
    <row r="22" ht="26.1" customHeight="1" spans="1:8">
      <c r="A22" s="16" t="s">
        <v>418</v>
      </c>
      <c r="B22" s="34">
        <v>103.8088</v>
      </c>
      <c r="C22" s="36">
        <v>120.7736</v>
      </c>
      <c r="D22" s="36">
        <v>139.1326</v>
      </c>
      <c r="E22" s="36">
        <v>143.3604</v>
      </c>
      <c r="F22" s="36">
        <v>91.7002</v>
      </c>
      <c r="G22" s="36">
        <v>94.85</v>
      </c>
      <c r="H22" s="36">
        <v>106.0423</v>
      </c>
    </row>
    <row r="23" ht="26.1" customHeight="1" spans="1:8">
      <c r="A23" s="16" t="s">
        <v>419</v>
      </c>
      <c r="B23" s="34">
        <v>86.8722</v>
      </c>
      <c r="C23" s="36">
        <v>92.8176</v>
      </c>
      <c r="D23" s="36">
        <v>102.6461</v>
      </c>
      <c r="E23" s="36">
        <v>108.3805</v>
      </c>
      <c r="F23" s="36">
        <v>95.6388</v>
      </c>
      <c r="G23" s="36">
        <v>102.9919</v>
      </c>
      <c r="H23" s="36">
        <v>111.8973</v>
      </c>
    </row>
    <row r="24" ht="26.1" customHeight="1" spans="1:8">
      <c r="A24" s="16" t="s">
        <v>420</v>
      </c>
      <c r="B24" s="34">
        <v>31.9337</v>
      </c>
      <c r="C24" s="36">
        <v>37.0887</v>
      </c>
      <c r="D24" s="36">
        <v>41.2647</v>
      </c>
      <c r="E24" s="36">
        <v>47.2009</v>
      </c>
      <c r="F24" s="36">
        <v>44.4022</v>
      </c>
      <c r="G24" s="36">
        <v>44.5904</v>
      </c>
      <c r="H24" s="36">
        <v>47.3706</v>
      </c>
    </row>
    <row r="25" ht="26.1" customHeight="1" spans="1:8">
      <c r="A25" s="16" t="s">
        <v>421</v>
      </c>
      <c r="B25" s="34">
        <v>56.695</v>
      </c>
      <c r="C25" s="36">
        <v>66.6941</v>
      </c>
      <c r="D25" s="36">
        <v>73.6879</v>
      </c>
      <c r="E25" s="36">
        <v>77.4045</v>
      </c>
      <c r="F25" s="36">
        <v>73.6436</v>
      </c>
      <c r="G25" s="36">
        <v>72.8049</v>
      </c>
      <c r="H25" s="36">
        <v>79.3394</v>
      </c>
    </row>
    <row r="26" ht="26.1" customHeight="1" spans="1:8">
      <c r="A26" s="21" t="s">
        <v>422</v>
      </c>
      <c r="B26" s="38">
        <v>36.7613</v>
      </c>
      <c r="C26" s="39">
        <v>45.763</v>
      </c>
      <c r="D26" s="39">
        <v>52.8709</v>
      </c>
      <c r="E26" s="39">
        <v>58.7005</v>
      </c>
      <c r="F26" s="39">
        <v>57.4225</v>
      </c>
      <c r="G26" s="39">
        <v>57.4875</v>
      </c>
      <c r="H26" s="39">
        <v>57.6436</v>
      </c>
    </row>
    <row r="27" customHeight="1" spans="4:6">
      <c r="D27" s="24"/>
      <c r="E27" s="25"/>
      <c r="F27" s="25"/>
    </row>
    <row r="28" customHeight="1" spans="4:6">
      <c r="D28" s="24"/>
      <c r="E28" s="25"/>
      <c r="F28" s="25"/>
    </row>
  </sheetData>
  <mergeCells count="4">
    <mergeCell ref="A1:H1"/>
    <mergeCell ref="F2:H2"/>
    <mergeCell ref="B3:H3"/>
    <mergeCell ref="A3:A4"/>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8"/>
  <sheetViews>
    <sheetView workbookViewId="0">
      <selection activeCell="A1" sqref="$A1:$XFD1048576"/>
    </sheetView>
  </sheetViews>
  <sheetFormatPr defaultColWidth="8.625" defaultRowHeight="23.25" customHeight="1" outlineLevelCol="4"/>
  <cols>
    <col min="1" max="1" width="9" style="1" customWidth="1"/>
    <col min="2" max="2" width="6.5" style="1" customWidth="1"/>
    <col min="3" max="3" width="28.75" style="282" customWidth="1"/>
    <col min="4" max="4" width="6.5" style="1" customWidth="1"/>
    <col min="5" max="5" width="30" style="1" customWidth="1"/>
    <col min="6" max="32" width="9" style="1" customWidth="1"/>
    <col min="33" max="16384" width="8.625" style="1"/>
  </cols>
  <sheetData>
    <row r="1" ht="20.25" customHeight="1" spans="1:5">
      <c r="A1" s="131" t="s">
        <v>57</v>
      </c>
      <c r="B1" s="131"/>
      <c r="C1" s="131"/>
      <c r="D1" s="131"/>
      <c r="E1" s="131"/>
    </row>
    <row r="2" ht="15" customHeight="1" spans="1:5">
      <c r="A2" s="283"/>
      <c r="B2" s="283"/>
      <c r="C2" s="283"/>
      <c r="D2" s="283"/>
      <c r="E2" s="283"/>
    </row>
    <row r="3" s="225" customFormat="1" ht="18.75" customHeight="1" spans="1:5">
      <c r="A3" s="9" t="s">
        <v>21</v>
      </c>
      <c r="B3" s="14" t="s">
        <v>22</v>
      </c>
      <c r="C3" s="14"/>
      <c r="D3" s="14" t="s">
        <v>23</v>
      </c>
      <c r="E3" s="40"/>
    </row>
    <row r="4" s="225" customFormat="1" ht="30" customHeight="1" spans="1:5">
      <c r="A4" s="9"/>
      <c r="B4" s="14" t="s">
        <v>24</v>
      </c>
      <c r="C4" s="14" t="s">
        <v>25</v>
      </c>
      <c r="D4" s="14" t="s">
        <v>24</v>
      </c>
      <c r="E4" s="40" t="s">
        <v>25</v>
      </c>
    </row>
    <row r="5" s="281" customFormat="1" ht="44.25" customHeight="1" spans="1:5">
      <c r="A5" s="284" t="s">
        <v>58</v>
      </c>
      <c r="B5" s="285">
        <v>1</v>
      </c>
      <c r="C5" s="286" t="s">
        <v>59</v>
      </c>
      <c r="D5" s="285">
        <v>15</v>
      </c>
      <c r="E5" s="286" t="s">
        <v>60</v>
      </c>
    </row>
    <row r="6" s="281" customFormat="1" ht="44.25" customHeight="1" spans="1:5">
      <c r="A6" s="287" t="s">
        <v>61</v>
      </c>
      <c r="B6" s="288">
        <v>7</v>
      </c>
      <c r="C6" s="289" t="s">
        <v>62</v>
      </c>
      <c r="D6" s="288">
        <v>7</v>
      </c>
      <c r="E6" s="289" t="s">
        <v>63</v>
      </c>
    </row>
    <row r="7" s="281" customFormat="1" ht="42" customHeight="1" spans="1:5">
      <c r="A7" s="287" t="s">
        <v>64</v>
      </c>
      <c r="B7" s="288">
        <v>7</v>
      </c>
      <c r="C7" s="289" t="s">
        <v>65</v>
      </c>
      <c r="D7" s="288">
        <v>2</v>
      </c>
      <c r="E7" s="289" t="s">
        <v>66</v>
      </c>
    </row>
    <row r="8" ht="42" customHeight="1" spans="1:5">
      <c r="A8" s="287" t="s">
        <v>67</v>
      </c>
      <c r="B8" s="288">
        <v>1</v>
      </c>
      <c r="C8" s="289" t="s">
        <v>68</v>
      </c>
      <c r="D8" s="288">
        <v>7</v>
      </c>
      <c r="E8" s="289" t="s">
        <v>69</v>
      </c>
    </row>
    <row r="9" ht="42" customHeight="1" spans="1:5">
      <c r="A9" s="287" t="s">
        <v>70</v>
      </c>
      <c r="B9" s="288">
        <v>1</v>
      </c>
      <c r="C9" s="289" t="s">
        <v>71</v>
      </c>
      <c r="D9" s="288">
        <v>10</v>
      </c>
      <c r="E9" s="289" t="s">
        <v>72</v>
      </c>
    </row>
    <row r="10" s="281" customFormat="1" ht="42" customHeight="1" spans="1:5">
      <c r="A10" s="287" t="s">
        <v>73</v>
      </c>
      <c r="B10" s="288">
        <v>6</v>
      </c>
      <c r="C10" s="289" t="s">
        <v>74</v>
      </c>
      <c r="D10" s="288"/>
      <c r="E10" s="289"/>
    </row>
    <row r="11" s="281" customFormat="1" ht="42" customHeight="1" spans="1:5">
      <c r="A11" s="287" t="s">
        <v>75</v>
      </c>
      <c r="B11" s="288">
        <v>1</v>
      </c>
      <c r="C11" s="289" t="s">
        <v>76</v>
      </c>
      <c r="D11" s="288">
        <v>8</v>
      </c>
      <c r="E11" s="289" t="s">
        <v>77</v>
      </c>
    </row>
    <row r="12" s="281" customFormat="1" ht="44.25" customHeight="1" spans="1:5">
      <c r="A12" s="287" t="s">
        <v>78</v>
      </c>
      <c r="B12" s="288">
        <v>2</v>
      </c>
      <c r="C12" s="289" t="s">
        <v>79</v>
      </c>
      <c r="D12" s="288">
        <v>13</v>
      </c>
      <c r="E12" s="289" t="s">
        <v>80</v>
      </c>
    </row>
    <row r="13" s="281" customFormat="1" ht="54.75" customHeight="1" spans="1:5">
      <c r="A13" s="287" t="s">
        <v>81</v>
      </c>
      <c r="B13" s="288">
        <v>4</v>
      </c>
      <c r="C13" s="289" t="s">
        <v>82</v>
      </c>
      <c r="D13" s="288">
        <v>12</v>
      </c>
      <c r="E13" s="289" t="s">
        <v>83</v>
      </c>
    </row>
    <row r="14" s="281" customFormat="1" ht="44.25" customHeight="1" spans="1:5">
      <c r="A14" s="287" t="s">
        <v>84</v>
      </c>
      <c r="B14" s="288">
        <v>1</v>
      </c>
      <c r="C14" s="289" t="s">
        <v>85</v>
      </c>
      <c r="D14" s="288">
        <v>10</v>
      </c>
      <c r="E14" s="289" t="s">
        <v>86</v>
      </c>
    </row>
    <row r="15" s="281" customFormat="1" ht="42.75" customHeight="1" spans="1:5">
      <c r="A15" s="287" t="s">
        <v>87</v>
      </c>
      <c r="B15" s="288">
        <v>9</v>
      </c>
      <c r="C15" s="289" t="s">
        <v>88</v>
      </c>
      <c r="D15" s="288">
        <v>2</v>
      </c>
      <c r="E15" s="289" t="s">
        <v>89</v>
      </c>
    </row>
    <row r="16" s="281" customFormat="1" ht="42.75" customHeight="1" spans="1:5">
      <c r="A16" s="287" t="s">
        <v>90</v>
      </c>
      <c r="B16" s="288">
        <v>1</v>
      </c>
      <c r="C16" s="289" t="s">
        <v>91</v>
      </c>
      <c r="D16" s="288">
        <v>5</v>
      </c>
      <c r="E16" s="289" t="s">
        <v>92</v>
      </c>
    </row>
    <row r="17" s="281" customFormat="1" ht="42.75" customHeight="1" spans="1:5">
      <c r="A17" s="290" t="s">
        <v>93</v>
      </c>
      <c r="B17" s="291">
        <v>127</v>
      </c>
      <c r="C17" s="292"/>
      <c r="D17" s="291">
        <v>150</v>
      </c>
      <c r="E17" s="292"/>
    </row>
    <row r="18" ht="15" customHeight="1" spans="1:1">
      <c r="A18" s="92" t="s">
        <v>56</v>
      </c>
    </row>
  </sheetData>
  <mergeCells count="5">
    <mergeCell ref="A1:E1"/>
    <mergeCell ref="A2:E2"/>
    <mergeCell ref="B3:C3"/>
    <mergeCell ref="D3:E3"/>
    <mergeCell ref="A3:A4"/>
  </mergeCells>
  <pageMargins left="0.75" right="0.75" top="1" bottom="1" header="0.5" footer="0.5"/>
  <pageSetup paperSize="9" orientation="portrait"/>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30"/>
  <sheetViews>
    <sheetView workbookViewId="0">
      <selection activeCell="A1" sqref="$A1:$XFD1048576"/>
    </sheetView>
  </sheetViews>
  <sheetFormatPr defaultColWidth="8.625" defaultRowHeight="22.5" customHeight="1" outlineLevelCol="4"/>
  <cols>
    <col min="1" max="1" width="13.375" style="1" customWidth="1"/>
    <col min="2" max="2" width="16.875" style="1" customWidth="1"/>
    <col min="3" max="3" width="16.875" style="2" customWidth="1"/>
    <col min="4" max="4" width="16.875" style="1" customWidth="1"/>
    <col min="5" max="5" width="16.875" style="3" customWidth="1"/>
    <col min="6" max="32" width="9" style="1" customWidth="1"/>
    <col min="33" max="16384" width="8.625" style="1"/>
  </cols>
  <sheetData>
    <row r="1" ht="20.25" spans="1:5">
      <c r="A1" s="4" t="s">
        <v>449</v>
      </c>
      <c r="B1" s="4"/>
      <c r="C1" s="4"/>
      <c r="D1" s="4"/>
      <c r="E1" s="4"/>
    </row>
    <row r="2" ht="15" customHeight="1" spans="1:5">
      <c r="A2" s="5"/>
      <c r="B2" s="6"/>
      <c r="C2" s="7"/>
      <c r="D2" s="8"/>
      <c r="E2" s="8"/>
    </row>
    <row r="3" ht="33" customHeight="1" spans="1:5">
      <c r="A3" s="9" t="s">
        <v>424</v>
      </c>
      <c r="B3" s="10" t="s">
        <v>450</v>
      </c>
      <c r="C3" s="11"/>
      <c r="D3" s="10" t="s">
        <v>451</v>
      </c>
      <c r="E3" s="11"/>
    </row>
    <row r="4" ht="29.25" customHeight="1" spans="1:5">
      <c r="A4" s="9"/>
      <c r="B4" s="12" t="s">
        <v>452</v>
      </c>
      <c r="C4" s="13" t="s">
        <v>453</v>
      </c>
      <c r="D4" s="14" t="s">
        <v>452</v>
      </c>
      <c r="E4" s="15" t="s">
        <v>453</v>
      </c>
    </row>
    <row r="5" ht="26.1" customHeight="1" spans="1:5">
      <c r="A5" s="16" t="s">
        <v>401</v>
      </c>
      <c r="B5" s="17">
        <f>[1]全部单位!E38/100000</f>
        <v>17717.15704</v>
      </c>
      <c r="C5" s="18">
        <f>[1]全部单位!E69</f>
        <v>88636</v>
      </c>
      <c r="D5" s="17">
        <f>[1]全部单位!H38/100000</f>
        <v>17232.71536</v>
      </c>
      <c r="E5" s="19">
        <f>[1]全部单位!H69</f>
        <v>89826</v>
      </c>
    </row>
    <row r="6" ht="26.1" customHeight="1" spans="1:5">
      <c r="A6" s="16" t="s">
        <v>402</v>
      </c>
      <c r="B6" s="17">
        <v>3803.51673</v>
      </c>
      <c r="C6" s="20">
        <v>109879</v>
      </c>
      <c r="D6" s="17">
        <v>3700.59436</v>
      </c>
      <c r="E6" s="20">
        <v>111839</v>
      </c>
    </row>
    <row r="7" ht="26.1" customHeight="1" spans="1:5">
      <c r="A7" s="16" t="s">
        <v>403</v>
      </c>
      <c r="B7" s="17">
        <v>5381.48988</v>
      </c>
      <c r="C7" s="20">
        <v>110304</v>
      </c>
      <c r="D7" s="17">
        <v>5236.47844</v>
      </c>
      <c r="E7" s="20">
        <v>111709</v>
      </c>
    </row>
    <row r="8" ht="26.1" customHeight="1" spans="1:5">
      <c r="A8" s="16" t="s">
        <v>404</v>
      </c>
      <c r="B8" s="17">
        <v>665.52941</v>
      </c>
      <c r="C8" s="20">
        <v>86216</v>
      </c>
      <c r="D8" s="17">
        <v>645.30277</v>
      </c>
      <c r="E8" s="20">
        <v>87032</v>
      </c>
    </row>
    <row r="9" ht="26.1" customHeight="1" spans="1:5">
      <c r="A9" s="16" t="s">
        <v>405</v>
      </c>
      <c r="B9" s="17">
        <v>396.03336</v>
      </c>
      <c r="C9" s="20">
        <v>68100</v>
      </c>
      <c r="D9" s="17">
        <v>382.44941</v>
      </c>
      <c r="E9" s="20">
        <v>68899</v>
      </c>
    </row>
    <row r="10" ht="26.1" customHeight="1" spans="1:5">
      <c r="A10" s="16" t="s">
        <v>406</v>
      </c>
      <c r="B10" s="17">
        <v>1310.74845</v>
      </c>
      <c r="C10" s="20">
        <v>79824</v>
      </c>
      <c r="D10" s="17">
        <v>1294.07152</v>
      </c>
      <c r="E10" s="20">
        <v>80288</v>
      </c>
    </row>
    <row r="11" ht="26.1" customHeight="1" spans="1:5">
      <c r="A11" s="16" t="s">
        <v>407</v>
      </c>
      <c r="B11" s="17">
        <v>229.6572</v>
      </c>
      <c r="C11" s="20">
        <v>73193</v>
      </c>
      <c r="D11" s="17">
        <v>223.34341</v>
      </c>
      <c r="E11" s="20">
        <v>75531</v>
      </c>
    </row>
    <row r="12" ht="26.1" customHeight="1" spans="1:5">
      <c r="A12" s="16" t="s">
        <v>408</v>
      </c>
      <c r="B12" s="17">
        <v>196.25746</v>
      </c>
      <c r="C12" s="20">
        <v>67823</v>
      </c>
      <c r="D12" s="17">
        <v>194.32075</v>
      </c>
      <c r="E12" s="20">
        <v>68940</v>
      </c>
    </row>
    <row r="13" ht="26.1" customHeight="1" spans="1:5">
      <c r="A13" s="16" t="s">
        <v>409</v>
      </c>
      <c r="B13" s="17">
        <v>214.15901</v>
      </c>
      <c r="C13" s="20">
        <v>71599</v>
      </c>
      <c r="D13" s="17">
        <v>203.12309</v>
      </c>
      <c r="E13" s="20">
        <v>72469</v>
      </c>
    </row>
    <row r="14" ht="26.1" customHeight="1" spans="1:5">
      <c r="A14" s="16" t="s">
        <v>410</v>
      </c>
      <c r="B14" s="17">
        <v>742.82741</v>
      </c>
      <c r="C14" s="20">
        <v>76662</v>
      </c>
      <c r="D14" s="17">
        <v>719.18352</v>
      </c>
      <c r="E14" s="20">
        <v>77634</v>
      </c>
    </row>
    <row r="15" ht="26.1" customHeight="1" spans="1:5">
      <c r="A15" s="16" t="s">
        <v>411</v>
      </c>
      <c r="B15" s="17">
        <v>122.80415</v>
      </c>
      <c r="C15" s="20">
        <v>63048</v>
      </c>
      <c r="D15" s="17">
        <v>119.90833</v>
      </c>
      <c r="E15" s="20">
        <v>64288</v>
      </c>
    </row>
    <row r="16" ht="26.1" customHeight="1" spans="1:5">
      <c r="A16" s="16" t="s">
        <v>412</v>
      </c>
      <c r="B16" s="17">
        <v>1746.78784</v>
      </c>
      <c r="C16" s="20">
        <v>69610</v>
      </c>
      <c r="D16" s="17">
        <v>1715.24677</v>
      </c>
      <c r="E16" s="20">
        <v>69937</v>
      </c>
    </row>
    <row r="17" ht="26.1" customHeight="1" spans="1:5">
      <c r="A17" s="16" t="s">
        <v>413</v>
      </c>
      <c r="B17" s="17">
        <v>567.68496</v>
      </c>
      <c r="C17" s="20">
        <v>74030</v>
      </c>
      <c r="D17" s="17">
        <v>550.87236</v>
      </c>
      <c r="E17" s="20">
        <v>74484</v>
      </c>
    </row>
    <row r="18" ht="26.1" customHeight="1" spans="1:5">
      <c r="A18" s="16" t="s">
        <v>414</v>
      </c>
      <c r="B18" s="17">
        <v>440.62325</v>
      </c>
      <c r="C18" s="20">
        <v>70095</v>
      </c>
      <c r="D18" s="17">
        <v>417.72114</v>
      </c>
      <c r="E18" s="20">
        <v>71371</v>
      </c>
    </row>
    <row r="19" ht="26.1" customHeight="1" spans="1:5">
      <c r="A19" s="16" t="s">
        <v>415</v>
      </c>
      <c r="B19" s="17">
        <v>129.15595</v>
      </c>
      <c r="C19" s="20">
        <v>65611</v>
      </c>
      <c r="D19" s="17">
        <v>125.14025</v>
      </c>
      <c r="E19" s="20">
        <v>66999</v>
      </c>
    </row>
    <row r="20" ht="26.1" customHeight="1" spans="1:5">
      <c r="A20" s="16" t="s">
        <v>416</v>
      </c>
      <c r="B20" s="17">
        <v>358.66085</v>
      </c>
      <c r="C20" s="20">
        <v>69258</v>
      </c>
      <c r="D20" s="17">
        <v>336.0596</v>
      </c>
      <c r="E20" s="20">
        <v>70118</v>
      </c>
    </row>
    <row r="21" ht="26.1" customHeight="1" spans="1:5">
      <c r="A21" s="16" t="s">
        <v>417</v>
      </c>
      <c r="B21" s="17">
        <v>302.25084</v>
      </c>
      <c r="C21" s="20">
        <v>65674</v>
      </c>
      <c r="D21" s="17">
        <v>287.9046</v>
      </c>
      <c r="E21" s="20">
        <v>67843</v>
      </c>
    </row>
    <row r="22" ht="26.1" customHeight="1" spans="1:5">
      <c r="A22" s="16" t="s">
        <v>418</v>
      </c>
      <c r="B22" s="17">
        <v>271.11642</v>
      </c>
      <c r="C22" s="20">
        <v>70489</v>
      </c>
      <c r="D22" s="17">
        <v>265.79373</v>
      </c>
      <c r="E22" s="20">
        <v>71451</v>
      </c>
    </row>
    <row r="23" ht="26.1" customHeight="1" spans="1:5">
      <c r="A23" s="16" t="s">
        <v>419</v>
      </c>
      <c r="B23" s="17">
        <v>264.34597</v>
      </c>
      <c r="C23" s="20">
        <v>75594</v>
      </c>
      <c r="D23" s="17">
        <v>255.54759</v>
      </c>
      <c r="E23" s="20">
        <v>77341</v>
      </c>
    </row>
    <row r="24" ht="26.1" customHeight="1" spans="1:5">
      <c r="A24" s="16" t="s">
        <v>420</v>
      </c>
      <c r="B24" s="17">
        <v>118.79442</v>
      </c>
      <c r="C24" s="20">
        <v>65301</v>
      </c>
      <c r="D24" s="17">
        <v>113.49302</v>
      </c>
      <c r="E24" s="20">
        <v>67431</v>
      </c>
    </row>
    <row r="25" ht="26.1" customHeight="1" spans="1:5">
      <c r="A25" s="16" t="s">
        <v>421</v>
      </c>
      <c r="B25" s="17">
        <v>166.55145</v>
      </c>
      <c r="C25" s="20">
        <v>54599</v>
      </c>
      <c r="D25" s="17">
        <v>163.01186</v>
      </c>
      <c r="E25" s="20">
        <v>54855</v>
      </c>
    </row>
    <row r="26" ht="26.1" customHeight="1" spans="1:5">
      <c r="A26" s="21" t="s">
        <v>422</v>
      </c>
      <c r="B26" s="22">
        <v>127.13444</v>
      </c>
      <c r="C26" s="23">
        <v>70237</v>
      </c>
      <c r="D26" s="22">
        <v>122.12125</v>
      </c>
      <c r="E26" s="23">
        <v>72525</v>
      </c>
    </row>
    <row r="27" customHeight="1" spans="4:5">
      <c r="D27" s="24"/>
      <c r="E27" s="25"/>
    </row>
    <row r="28" customHeight="1" spans="4:5">
      <c r="D28" s="24"/>
      <c r="E28" s="25"/>
    </row>
    <row r="29" customHeight="1" spans="4:5">
      <c r="D29" s="24"/>
      <c r="E29" s="25"/>
    </row>
    <row r="30" customHeight="1" spans="4:5">
      <c r="D30" s="24"/>
      <c r="E30" s="25"/>
    </row>
  </sheetData>
  <mergeCells count="4">
    <mergeCell ref="A1:E1"/>
    <mergeCell ref="B3:C3"/>
    <mergeCell ref="D3:E3"/>
    <mergeCell ref="A3:A4"/>
  </mergeCells>
  <pageMargins left="0.699305555555556" right="0.699305555555556" top="0.75" bottom="0.75" header="0.3" footer="0.3"/>
  <pageSetup paperSize="9" orientation="portrait"/>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25"/>
  <sheetData/>
  <pageMargins left="0.699305555555556" right="0.699305555555556"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31"/>
  <sheetViews>
    <sheetView tabSelected="1" workbookViewId="0">
      <selection activeCell="I13" sqref="I13"/>
    </sheetView>
  </sheetViews>
  <sheetFormatPr defaultColWidth="8.625" defaultRowHeight="21.75" customHeight="1"/>
  <cols>
    <col min="1" max="1" width="12.625" style="1" customWidth="1"/>
    <col min="2" max="3" width="10.75" style="1" customWidth="1"/>
    <col min="4" max="5" width="11.75" style="1" customWidth="1"/>
    <col min="6" max="6" width="11.5" style="1" customWidth="1"/>
    <col min="7" max="7" width="11.75" style="1" customWidth="1"/>
    <col min="8" max="8" width="9.625" style="1" customWidth="1"/>
    <col min="9" max="32" width="9" style="1" customWidth="1"/>
    <col min="33" max="16384" width="8.625" style="1"/>
  </cols>
  <sheetData>
    <row r="1" ht="20.25" customHeight="1" spans="1:7">
      <c r="A1" s="131" t="s">
        <v>94</v>
      </c>
      <c r="B1" s="131"/>
      <c r="C1" s="131"/>
      <c r="D1" s="131"/>
      <c r="E1" s="131"/>
      <c r="F1" s="131"/>
      <c r="G1" s="131"/>
    </row>
    <row r="2" ht="15" customHeight="1" spans="1:7">
      <c r="A2" s="265"/>
      <c r="B2" s="265"/>
      <c r="C2" s="265"/>
      <c r="D2" s="265"/>
      <c r="E2" s="265"/>
      <c r="F2" s="265"/>
      <c r="G2" s="28"/>
    </row>
    <row r="3" ht="15.75" customHeight="1" spans="1:7">
      <c r="A3" s="9" t="s">
        <v>95</v>
      </c>
      <c r="B3" s="67" t="s">
        <v>96</v>
      </c>
      <c r="C3" s="67" t="s">
        <v>97</v>
      </c>
      <c r="D3" s="10" t="s">
        <v>98</v>
      </c>
      <c r="E3" s="10" t="s">
        <v>99</v>
      </c>
      <c r="F3" s="145"/>
      <c r="G3" s="266" t="s">
        <v>100</v>
      </c>
    </row>
    <row r="4" ht="16.5" customHeight="1" spans="1:7">
      <c r="A4" s="9"/>
      <c r="B4" s="191" t="s">
        <v>101</v>
      </c>
      <c r="C4" s="191" t="s">
        <v>101</v>
      </c>
      <c r="D4" s="159"/>
      <c r="E4" s="159"/>
      <c r="F4" s="267" t="s">
        <v>102</v>
      </c>
      <c r="G4" s="268"/>
    </row>
    <row r="5" ht="15.75" customHeight="1" spans="1:7">
      <c r="A5" s="9"/>
      <c r="B5" s="31" t="s">
        <v>103</v>
      </c>
      <c r="C5" s="31" t="s">
        <v>103</v>
      </c>
      <c r="D5" s="32" t="s">
        <v>104</v>
      </c>
      <c r="E5" s="32"/>
      <c r="F5" s="269"/>
      <c r="G5" s="32" t="s">
        <v>105</v>
      </c>
    </row>
    <row r="6" s="264" customFormat="1" ht="22.5" customHeight="1" spans="1:8">
      <c r="A6" s="270" t="s">
        <v>106</v>
      </c>
      <c r="B6" s="271">
        <v>127</v>
      </c>
      <c r="C6" s="271">
        <v>150</v>
      </c>
      <c r="D6" s="272">
        <v>331</v>
      </c>
      <c r="E6" s="273">
        <v>1769199</v>
      </c>
      <c r="F6" s="274">
        <v>210148</v>
      </c>
      <c r="G6" s="274">
        <v>490150</v>
      </c>
      <c r="H6" s="275"/>
    </row>
    <row r="7" ht="22.5" customHeight="1" spans="1:7">
      <c r="A7" s="276" t="s">
        <v>107</v>
      </c>
      <c r="B7" s="183">
        <v>19</v>
      </c>
      <c r="C7" s="183">
        <v>0</v>
      </c>
      <c r="D7" s="272">
        <v>20.9095</v>
      </c>
      <c r="E7" s="277">
        <v>180556</v>
      </c>
      <c r="F7" s="222">
        <v>0</v>
      </c>
      <c r="G7" s="222">
        <v>58567</v>
      </c>
    </row>
    <row r="8" ht="22.5" customHeight="1" spans="1:7">
      <c r="A8" s="276" t="s">
        <v>108</v>
      </c>
      <c r="B8" s="183">
        <v>10</v>
      </c>
      <c r="C8" s="183">
        <v>0</v>
      </c>
      <c r="D8" s="272">
        <v>17.4428</v>
      </c>
      <c r="E8" s="277">
        <v>127806</v>
      </c>
      <c r="F8" s="222">
        <v>0</v>
      </c>
      <c r="G8" s="222">
        <v>42446</v>
      </c>
    </row>
    <row r="9" ht="22.5" customHeight="1" spans="1:7">
      <c r="A9" s="276" t="s">
        <v>109</v>
      </c>
      <c r="B9" s="183">
        <v>7</v>
      </c>
      <c r="C9" s="183">
        <v>0</v>
      </c>
      <c r="D9" s="272">
        <v>25.6524</v>
      </c>
      <c r="E9" s="277">
        <v>97886</v>
      </c>
      <c r="F9" s="222">
        <v>0</v>
      </c>
      <c r="G9" s="222">
        <v>32986</v>
      </c>
    </row>
    <row r="10" ht="22.5" customHeight="1" spans="1:7">
      <c r="A10" s="276" t="s">
        <v>110</v>
      </c>
      <c r="B10" s="183">
        <v>9</v>
      </c>
      <c r="C10" s="183">
        <v>0</v>
      </c>
      <c r="D10" s="272">
        <v>11.0961</v>
      </c>
      <c r="E10" s="277">
        <v>64571</v>
      </c>
      <c r="F10" s="222">
        <v>0</v>
      </c>
      <c r="G10" s="222">
        <v>21337</v>
      </c>
    </row>
    <row r="11" ht="22.5" customHeight="1" spans="1:7">
      <c r="A11" s="276" t="s">
        <v>111</v>
      </c>
      <c r="B11" s="183">
        <v>4</v>
      </c>
      <c r="C11" s="183">
        <v>0</v>
      </c>
      <c r="D11" s="272">
        <v>7.1623</v>
      </c>
      <c r="E11" s="277">
        <v>33858</v>
      </c>
      <c r="F11" s="222">
        <v>0</v>
      </c>
      <c r="G11" s="222">
        <v>11284</v>
      </c>
    </row>
    <row r="12" ht="22.5" customHeight="1" spans="1:7">
      <c r="A12" s="276" t="s">
        <v>112</v>
      </c>
      <c r="B12" s="183">
        <v>1</v>
      </c>
      <c r="C12" s="183">
        <v>4</v>
      </c>
      <c r="D12" s="272">
        <v>4.891</v>
      </c>
      <c r="E12" s="277">
        <v>8815</v>
      </c>
      <c r="F12" s="222">
        <v>4344</v>
      </c>
      <c r="G12" s="222">
        <v>2484</v>
      </c>
    </row>
    <row r="13" ht="22.5" customHeight="1" spans="1:7">
      <c r="A13" s="276" t="s">
        <v>113</v>
      </c>
      <c r="B13" s="183">
        <v>15</v>
      </c>
      <c r="C13" s="183">
        <v>0</v>
      </c>
      <c r="D13" s="272">
        <v>33.3242</v>
      </c>
      <c r="E13" s="277">
        <v>181988</v>
      </c>
      <c r="F13" s="222">
        <v>0</v>
      </c>
      <c r="G13" s="222">
        <v>45623</v>
      </c>
    </row>
    <row r="14" ht="22.5" customHeight="1" spans="1:7">
      <c r="A14" s="276" t="s">
        <v>114</v>
      </c>
      <c r="B14" s="183">
        <v>4</v>
      </c>
      <c r="C14" s="183">
        <v>12</v>
      </c>
      <c r="D14" s="272">
        <v>15.1082</v>
      </c>
      <c r="E14" s="277">
        <v>93008</v>
      </c>
      <c r="F14" s="222">
        <v>24291</v>
      </c>
      <c r="G14" s="222">
        <v>24191</v>
      </c>
    </row>
    <row r="15" ht="22.5" customHeight="1" spans="1:7">
      <c r="A15" s="276" t="s">
        <v>115</v>
      </c>
      <c r="B15" s="183">
        <v>3</v>
      </c>
      <c r="C15" s="183">
        <v>16</v>
      </c>
      <c r="D15" s="272">
        <v>11.3123</v>
      </c>
      <c r="E15" s="277">
        <v>82589</v>
      </c>
      <c r="F15" s="222">
        <v>58073</v>
      </c>
      <c r="G15" s="222">
        <v>20714</v>
      </c>
    </row>
    <row r="16" ht="22.5" customHeight="1" spans="1:7">
      <c r="A16" s="276" t="s">
        <v>116</v>
      </c>
      <c r="B16" s="183">
        <v>5</v>
      </c>
      <c r="C16" s="183">
        <v>9</v>
      </c>
      <c r="D16" s="272">
        <v>13.1475</v>
      </c>
      <c r="E16" s="277">
        <v>85371</v>
      </c>
      <c r="F16" s="222">
        <v>0</v>
      </c>
      <c r="G16" s="222">
        <v>21706</v>
      </c>
    </row>
    <row r="17" ht="22.5" customHeight="1" spans="1:7">
      <c r="A17" s="276" t="s">
        <v>117</v>
      </c>
      <c r="B17" s="183">
        <v>8</v>
      </c>
      <c r="C17" s="183">
        <v>6</v>
      </c>
      <c r="D17" s="272">
        <v>12.9717</v>
      </c>
      <c r="E17" s="277">
        <v>88844</v>
      </c>
      <c r="F17" s="222">
        <v>26277</v>
      </c>
      <c r="G17" s="222">
        <v>21422</v>
      </c>
    </row>
    <row r="18" ht="22.5" customHeight="1" spans="1:7">
      <c r="A18" s="276" t="s">
        <v>118</v>
      </c>
      <c r="B18" s="183">
        <v>1</v>
      </c>
      <c r="C18" s="183">
        <v>12</v>
      </c>
      <c r="D18" s="272">
        <v>15.5801</v>
      </c>
      <c r="E18" s="277">
        <v>80451</v>
      </c>
      <c r="F18" s="222">
        <v>0</v>
      </c>
      <c r="G18" s="222">
        <v>19390</v>
      </c>
    </row>
    <row r="19" ht="22.5" customHeight="1" spans="1:7">
      <c r="A19" s="276" t="s">
        <v>119</v>
      </c>
      <c r="B19" s="183">
        <v>1</v>
      </c>
      <c r="C19" s="183">
        <v>15</v>
      </c>
      <c r="D19" s="272">
        <v>12.82</v>
      </c>
      <c r="E19" s="277">
        <v>76826</v>
      </c>
      <c r="F19" s="222">
        <v>0</v>
      </c>
      <c r="G19" s="222">
        <v>22351</v>
      </c>
    </row>
    <row r="20" ht="22.5" customHeight="1" spans="1:7">
      <c r="A20" s="276" t="s">
        <v>120</v>
      </c>
      <c r="B20" s="183">
        <v>7</v>
      </c>
      <c r="C20" s="183">
        <v>7</v>
      </c>
      <c r="D20" s="272">
        <v>22.9408</v>
      </c>
      <c r="E20" s="277">
        <v>86608</v>
      </c>
      <c r="F20" s="222">
        <v>27199</v>
      </c>
      <c r="G20" s="222">
        <v>20874</v>
      </c>
    </row>
    <row r="21" ht="22.5" customHeight="1" spans="1:9">
      <c r="A21" s="276" t="s">
        <v>121</v>
      </c>
      <c r="B21" s="183">
        <v>7</v>
      </c>
      <c r="C21" s="183">
        <v>2</v>
      </c>
      <c r="D21" s="272">
        <v>12.3154</v>
      </c>
      <c r="E21" s="277">
        <v>72982</v>
      </c>
      <c r="F21" s="222">
        <v>0</v>
      </c>
      <c r="G21" s="222">
        <v>18093</v>
      </c>
      <c r="I21" s="1">
        <v>10000</v>
      </c>
    </row>
    <row r="22" ht="22.5" customHeight="1" spans="1:7">
      <c r="A22" s="276" t="s">
        <v>122</v>
      </c>
      <c r="B22" s="183">
        <v>1</v>
      </c>
      <c r="C22" s="183">
        <v>7</v>
      </c>
      <c r="D22" s="272">
        <v>12.4949</v>
      </c>
      <c r="E22" s="277">
        <v>61466</v>
      </c>
      <c r="F22" s="222">
        <v>10093</v>
      </c>
      <c r="G22" s="222">
        <v>16146</v>
      </c>
    </row>
    <row r="23" ht="22.5" customHeight="1" spans="1:7">
      <c r="A23" s="276" t="s">
        <v>123</v>
      </c>
      <c r="B23" s="183">
        <v>1</v>
      </c>
      <c r="C23" s="183">
        <v>10</v>
      </c>
      <c r="D23" s="272">
        <v>10.9282</v>
      </c>
      <c r="E23" s="277">
        <v>66162</v>
      </c>
      <c r="F23" s="222">
        <v>0</v>
      </c>
      <c r="G23" s="222">
        <v>14418</v>
      </c>
    </row>
    <row r="24" ht="22.5" customHeight="1" spans="1:7">
      <c r="A24" s="276" t="s">
        <v>124</v>
      </c>
      <c r="B24" s="183">
        <v>6</v>
      </c>
      <c r="C24" s="183">
        <v>0</v>
      </c>
      <c r="D24" s="272">
        <v>13.5357</v>
      </c>
      <c r="E24" s="277">
        <v>49896</v>
      </c>
      <c r="F24" s="222">
        <v>0</v>
      </c>
      <c r="G24" s="222">
        <v>13188</v>
      </c>
    </row>
    <row r="25" ht="22.5" customHeight="1" spans="1:7">
      <c r="A25" s="276" t="s">
        <v>125</v>
      </c>
      <c r="B25" s="183">
        <v>1</v>
      </c>
      <c r="C25" s="183">
        <v>8</v>
      </c>
      <c r="D25" s="272">
        <v>6.0247</v>
      </c>
      <c r="E25" s="277">
        <v>39915</v>
      </c>
      <c r="F25" s="222">
        <v>18377</v>
      </c>
      <c r="G25" s="222">
        <v>9974</v>
      </c>
    </row>
    <row r="26" ht="22.5" customHeight="1" spans="1:7">
      <c r="A26" s="276" t="s">
        <v>126</v>
      </c>
      <c r="B26" s="183">
        <v>2</v>
      </c>
      <c r="C26" s="183">
        <v>13</v>
      </c>
      <c r="D26" s="272">
        <v>11.0996</v>
      </c>
      <c r="E26" s="277">
        <v>44014</v>
      </c>
      <c r="F26" s="222">
        <v>17096</v>
      </c>
      <c r="G26" s="222">
        <v>14345</v>
      </c>
    </row>
    <row r="27" ht="22.5" customHeight="1" spans="1:7">
      <c r="A27" s="276" t="s">
        <v>127</v>
      </c>
      <c r="B27" s="183">
        <v>4</v>
      </c>
      <c r="C27" s="183">
        <v>12</v>
      </c>
      <c r="D27" s="272">
        <v>20.7846</v>
      </c>
      <c r="E27" s="277">
        <v>55966</v>
      </c>
      <c r="F27" s="222">
        <v>0</v>
      </c>
      <c r="G27" s="222">
        <v>16568</v>
      </c>
    </row>
    <row r="28" ht="22.5" customHeight="1" spans="1:7">
      <c r="A28" s="276" t="s">
        <v>128</v>
      </c>
      <c r="B28" s="183">
        <v>1</v>
      </c>
      <c r="C28" s="183">
        <v>10</v>
      </c>
      <c r="D28" s="272">
        <v>8.6568</v>
      </c>
      <c r="E28" s="277">
        <v>40252</v>
      </c>
      <c r="F28" s="222">
        <v>19386</v>
      </c>
      <c r="G28" s="222">
        <v>8953</v>
      </c>
    </row>
    <row r="29" ht="22.5" customHeight="1" spans="1:7">
      <c r="A29" s="276" t="s">
        <v>129</v>
      </c>
      <c r="B29" s="183">
        <v>9</v>
      </c>
      <c r="C29" s="183">
        <v>2</v>
      </c>
      <c r="D29" s="272">
        <v>7.5421</v>
      </c>
      <c r="E29" s="277">
        <v>30248</v>
      </c>
      <c r="F29" s="222">
        <v>0</v>
      </c>
      <c r="G29" s="222">
        <v>8614</v>
      </c>
    </row>
    <row r="30" ht="22.5" customHeight="1" spans="1:7">
      <c r="A30" s="276" t="s">
        <v>130</v>
      </c>
      <c r="B30" s="278">
        <v>1</v>
      </c>
      <c r="C30" s="278">
        <v>5</v>
      </c>
      <c r="D30" s="272">
        <v>3.2591</v>
      </c>
      <c r="E30" s="279">
        <v>19121</v>
      </c>
      <c r="F30" s="280">
        <v>5012</v>
      </c>
      <c r="G30" s="222">
        <v>4476</v>
      </c>
    </row>
    <row r="31" ht="14.25" spans="1:7">
      <c r="A31" s="248" t="s">
        <v>131</v>
      </c>
      <c r="B31" s="248"/>
      <c r="C31" s="248"/>
      <c r="D31" s="248"/>
      <c r="E31" s="248"/>
      <c r="F31" s="248"/>
      <c r="G31" s="248"/>
    </row>
  </sheetData>
  <mergeCells count="7">
    <mergeCell ref="A1:G1"/>
    <mergeCell ref="A2:F2"/>
    <mergeCell ref="A31:G31"/>
    <mergeCell ref="A3:A5"/>
    <mergeCell ref="E3:E5"/>
    <mergeCell ref="F4:F5"/>
    <mergeCell ref="G3:G4"/>
  </mergeCells>
  <pageMargins left="0.75" right="0.75" top="1" bottom="1" header="0.5" footer="0.5"/>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29"/>
  <sheetViews>
    <sheetView workbookViewId="0">
      <selection activeCell="A1" sqref="$A1:$XFD1048576"/>
    </sheetView>
  </sheetViews>
  <sheetFormatPr defaultColWidth="8.625" defaultRowHeight="13.5"/>
  <cols>
    <col min="1" max="1" width="18.125" style="224" customWidth="1"/>
    <col min="2" max="2" width="9.25" style="224" customWidth="1"/>
    <col min="3" max="7" width="8.5" style="224" customWidth="1"/>
    <col min="8" max="8" width="10.5" style="224" customWidth="1"/>
    <col min="9" max="9" width="9" style="224" hidden="1" customWidth="1"/>
    <col min="10" max="32" width="9" style="224" customWidth="1"/>
    <col min="33" max="16384" width="8.625" style="224"/>
  </cols>
  <sheetData>
    <row r="1" ht="20.25" spans="1:8">
      <c r="A1" s="115" t="s">
        <v>132</v>
      </c>
      <c r="B1" s="115"/>
      <c r="C1" s="115"/>
      <c r="D1" s="115"/>
      <c r="E1" s="115"/>
      <c r="F1" s="115"/>
      <c r="G1" s="115"/>
      <c r="H1" s="115"/>
    </row>
    <row r="2" ht="14.25" customHeight="1" spans="1:8">
      <c r="A2" s="241"/>
      <c r="B2" s="241"/>
      <c r="C2" s="241"/>
      <c r="D2" s="241"/>
      <c r="E2" s="241"/>
      <c r="F2" s="241"/>
      <c r="G2" s="241"/>
      <c r="H2" s="241"/>
    </row>
    <row r="3" ht="48" customHeight="1" spans="1:8">
      <c r="A3" s="64" t="s">
        <v>133</v>
      </c>
      <c r="B3" s="67" t="s">
        <v>134</v>
      </c>
      <c r="C3" s="67" t="s">
        <v>135</v>
      </c>
      <c r="D3" s="67" t="s">
        <v>136</v>
      </c>
      <c r="E3" s="67" t="s">
        <v>137</v>
      </c>
      <c r="F3" s="67" t="s">
        <v>138</v>
      </c>
      <c r="G3" s="67" t="s">
        <v>139</v>
      </c>
      <c r="H3" s="10" t="s">
        <v>140</v>
      </c>
    </row>
    <row r="4" ht="25.5" customHeight="1" spans="1:8">
      <c r="A4" s="236" t="s">
        <v>141</v>
      </c>
      <c r="B4" s="227"/>
      <c r="C4" s="132"/>
      <c r="D4" s="132"/>
      <c r="E4" s="132"/>
      <c r="F4" s="132"/>
      <c r="G4" s="132"/>
      <c r="H4" s="132"/>
    </row>
    <row r="5" ht="25.5" customHeight="1" spans="1:8">
      <c r="A5" s="120" t="s">
        <v>142</v>
      </c>
      <c r="B5" s="211" t="s">
        <v>143</v>
      </c>
      <c r="C5" s="122">
        <v>236.47</v>
      </c>
      <c r="D5" s="122">
        <v>312.2711</v>
      </c>
      <c r="E5" s="122">
        <v>320.96</v>
      </c>
      <c r="F5" s="122">
        <v>326</v>
      </c>
      <c r="G5" s="122">
        <v>331</v>
      </c>
      <c r="H5" s="212">
        <f t="shared" ref="H5:H13" si="0">(G5/F5-1)*100</f>
        <v>1.53374233128833</v>
      </c>
    </row>
    <row r="6" ht="25.5" customHeight="1" spans="1:8">
      <c r="A6" s="120" t="s">
        <v>144</v>
      </c>
      <c r="B6" s="211" t="s">
        <v>143</v>
      </c>
      <c r="C6" s="122">
        <v>133.75</v>
      </c>
      <c r="D6" s="122">
        <v>149.1842</v>
      </c>
      <c r="E6" s="122">
        <v>158.6833</v>
      </c>
      <c r="F6" s="122">
        <v>170.4686</v>
      </c>
      <c r="G6" s="122">
        <v>176.9199</v>
      </c>
      <c r="H6" s="212">
        <f t="shared" si="0"/>
        <v>3.78445062609771</v>
      </c>
    </row>
    <row r="7" ht="25.5" customHeight="1" spans="1:8">
      <c r="A7" s="120" t="s">
        <v>145</v>
      </c>
      <c r="B7" s="211" t="s">
        <v>143</v>
      </c>
      <c r="C7" s="122"/>
      <c r="D7" s="122"/>
      <c r="E7" s="122">
        <v>37.3499</v>
      </c>
      <c r="F7" s="122">
        <v>20.7283</v>
      </c>
      <c r="G7" s="122">
        <v>21.0148</v>
      </c>
      <c r="H7" s="212">
        <f t="shared" si="0"/>
        <v>1.38216833990246</v>
      </c>
    </row>
    <row r="8" ht="25.5" customHeight="1" spans="1:8">
      <c r="A8" s="120" t="s">
        <v>146</v>
      </c>
      <c r="B8" s="211" t="s">
        <v>143</v>
      </c>
      <c r="C8" s="122"/>
      <c r="D8" s="122"/>
      <c r="E8" s="122">
        <v>121.3334</v>
      </c>
      <c r="F8" s="122">
        <v>149.7403</v>
      </c>
      <c r="G8" s="122">
        <v>155.91</v>
      </c>
      <c r="H8" s="212">
        <f t="shared" si="0"/>
        <v>4.12026688874003</v>
      </c>
    </row>
    <row r="9" ht="25.5" customHeight="1" spans="1:8">
      <c r="A9" s="120" t="s">
        <v>147</v>
      </c>
      <c r="B9" s="211" t="s">
        <v>143</v>
      </c>
      <c r="C9" s="122">
        <v>132.88</v>
      </c>
      <c r="D9" s="122">
        <v>145.0021</v>
      </c>
      <c r="E9" s="122">
        <v>157.37</v>
      </c>
      <c r="F9" s="133">
        <f>(E6+F6)/2</f>
        <v>164.57595</v>
      </c>
      <c r="G9" s="122">
        <f>(F6+G6)/2</f>
        <v>173.69425</v>
      </c>
      <c r="H9" s="212">
        <f t="shared" si="0"/>
        <v>5.54048146159873</v>
      </c>
    </row>
    <row r="10" ht="25.5" customHeight="1" spans="1:9">
      <c r="A10" s="120" t="s">
        <v>148</v>
      </c>
      <c r="B10" s="211" t="s">
        <v>143</v>
      </c>
      <c r="C10" s="122">
        <v>122.45</v>
      </c>
      <c r="D10" s="122">
        <v>207.3352</v>
      </c>
      <c r="E10" s="122">
        <v>210.5103</v>
      </c>
      <c r="F10" s="122">
        <v>212.1813</v>
      </c>
      <c r="G10" s="122">
        <v>212.9894</v>
      </c>
      <c r="H10" s="212">
        <f t="shared" si="0"/>
        <v>0.380853543644033</v>
      </c>
      <c r="I10" s="224">
        <v>10000</v>
      </c>
    </row>
    <row r="11" ht="25.5" customHeight="1" spans="1:8">
      <c r="A11" s="120" t="s">
        <v>149</v>
      </c>
      <c r="B11" s="211" t="s">
        <v>143</v>
      </c>
      <c r="C11" s="122">
        <v>22.71</v>
      </c>
      <c r="D11" s="122">
        <v>10.0097</v>
      </c>
      <c r="E11" s="122">
        <v>9.8034</v>
      </c>
      <c r="F11" s="122">
        <v>9.9835</v>
      </c>
      <c r="G11" s="122">
        <v>9.5189</v>
      </c>
      <c r="H11" s="212">
        <f t="shared" si="0"/>
        <v>-4.6536785696399</v>
      </c>
    </row>
    <row r="12" ht="25.5" customHeight="1" spans="1:8">
      <c r="A12" s="120" t="s">
        <v>150</v>
      </c>
      <c r="B12" s="211" t="s">
        <v>143</v>
      </c>
      <c r="C12" s="122">
        <v>54.46</v>
      </c>
      <c r="D12" s="122">
        <v>140.5558</v>
      </c>
      <c r="E12" s="122">
        <v>139.9968</v>
      </c>
      <c r="F12" s="122">
        <v>138.1059</v>
      </c>
      <c r="G12" s="122">
        <v>134.9036</v>
      </c>
      <c r="H12" s="212">
        <f t="shared" si="0"/>
        <v>-2.31872787476856</v>
      </c>
    </row>
    <row r="13" ht="25.5" customHeight="1" spans="1:8">
      <c r="A13" s="120" t="s">
        <v>151</v>
      </c>
      <c r="B13" s="211" t="s">
        <v>143</v>
      </c>
      <c r="C13" s="122">
        <v>45.28</v>
      </c>
      <c r="D13" s="122">
        <v>56.7697</v>
      </c>
      <c r="E13" s="122">
        <v>60.7101</v>
      </c>
      <c r="F13" s="122">
        <v>64.0919</v>
      </c>
      <c r="G13" s="122">
        <v>68.5669</v>
      </c>
      <c r="H13" s="212">
        <f t="shared" si="0"/>
        <v>6.98216155239586</v>
      </c>
    </row>
    <row r="14" ht="25.5" customHeight="1" spans="1:8">
      <c r="A14" s="124" t="s">
        <v>152</v>
      </c>
      <c r="B14" s="211"/>
      <c r="C14" s="140"/>
      <c r="D14" s="231"/>
      <c r="E14" s="231"/>
      <c r="F14" s="122"/>
      <c r="G14" s="122"/>
      <c r="H14" s="212"/>
    </row>
    <row r="15" ht="25.5" customHeight="1" spans="1:8">
      <c r="A15" s="120" t="s">
        <v>153</v>
      </c>
      <c r="B15" s="211" t="s">
        <v>154</v>
      </c>
      <c r="C15" s="155">
        <v>3454361</v>
      </c>
      <c r="D15" s="155">
        <v>18778747</v>
      </c>
      <c r="E15" s="155">
        <v>30527857</v>
      </c>
      <c r="F15" s="222">
        <v>34303129.5984115</v>
      </c>
      <c r="G15" s="222">
        <v>36327012.56</v>
      </c>
      <c r="H15" s="212">
        <v>5.9</v>
      </c>
    </row>
    <row r="16" ht="25.5" customHeight="1" spans="1:8">
      <c r="A16" s="120" t="s">
        <v>155</v>
      </c>
      <c r="B16" s="211" t="s">
        <v>154</v>
      </c>
      <c r="C16" s="155">
        <v>235122</v>
      </c>
      <c r="D16" s="155">
        <v>487971</v>
      </c>
      <c r="E16" s="222">
        <v>595617</v>
      </c>
      <c r="F16" s="222">
        <v>556390.697422251</v>
      </c>
      <c r="G16" s="222">
        <v>615858.625941846</v>
      </c>
      <c r="H16" s="212">
        <v>2.2</v>
      </c>
    </row>
    <row r="17" ht="25.5" customHeight="1" spans="1:8">
      <c r="A17" s="120" t="s">
        <v>150</v>
      </c>
      <c r="B17" s="211" t="s">
        <v>154</v>
      </c>
      <c r="C17" s="155">
        <v>1808339</v>
      </c>
      <c r="D17" s="155">
        <v>11012789</v>
      </c>
      <c r="E17" s="224">
        <v>16809584</v>
      </c>
      <c r="F17" s="222">
        <v>17249685.8141339</v>
      </c>
      <c r="G17" s="222">
        <v>17802315.2060608</v>
      </c>
      <c r="H17" s="212">
        <v>4.5</v>
      </c>
    </row>
    <row r="18" ht="25.5" customHeight="1" spans="1:8">
      <c r="A18" s="120" t="s">
        <v>151</v>
      </c>
      <c r="B18" s="211" t="s">
        <v>154</v>
      </c>
      <c r="C18" s="155">
        <v>1410900</v>
      </c>
      <c r="D18" s="155">
        <v>7277987</v>
      </c>
      <c r="E18" s="222">
        <v>13122656</v>
      </c>
      <c r="F18" s="222">
        <v>16497053.0868553</v>
      </c>
      <c r="G18" s="222">
        <v>17908838.7279974</v>
      </c>
      <c r="H18" s="212">
        <v>7.6</v>
      </c>
    </row>
    <row r="19" ht="25.5" customHeight="1" spans="1:8">
      <c r="A19" s="120" t="s">
        <v>156</v>
      </c>
      <c r="B19" s="211" t="s">
        <v>157</v>
      </c>
      <c r="C19" s="155">
        <v>15077</v>
      </c>
      <c r="D19" s="155">
        <v>61691.0216819974</v>
      </c>
      <c r="E19" s="222">
        <v>95365.281227059</v>
      </c>
      <c r="F19" s="222">
        <v>105710.722953502</v>
      </c>
      <c r="G19" s="222">
        <v>110585</v>
      </c>
      <c r="H19" s="212">
        <v>4.6</v>
      </c>
    </row>
    <row r="20" ht="25.5" customHeight="1" spans="1:8">
      <c r="A20" s="124" t="s">
        <v>158</v>
      </c>
      <c r="B20" s="211"/>
      <c r="C20" s="183"/>
      <c r="D20" s="231"/>
      <c r="E20" s="231"/>
      <c r="F20" s="231"/>
      <c r="G20" s="231"/>
      <c r="H20" s="212"/>
    </row>
    <row r="21" ht="25.5" customHeight="1" spans="1:8">
      <c r="A21" s="257" t="s">
        <v>159</v>
      </c>
      <c r="B21" s="211" t="s">
        <v>154</v>
      </c>
      <c r="C21" s="155">
        <v>370019</v>
      </c>
      <c r="D21" s="155">
        <v>813682</v>
      </c>
      <c r="E21" s="155">
        <v>991917</v>
      </c>
      <c r="F21" s="155">
        <v>998984.21</v>
      </c>
      <c r="G21" s="155">
        <v>1057413</v>
      </c>
      <c r="H21" s="212">
        <v>3.7</v>
      </c>
    </row>
    <row r="22" s="225" customFormat="1" ht="25.5" customHeight="1" spans="1:8">
      <c r="A22" s="120" t="s">
        <v>160</v>
      </c>
      <c r="B22" s="211" t="s">
        <v>161</v>
      </c>
      <c r="C22" s="155">
        <v>4883</v>
      </c>
      <c r="D22" s="155">
        <v>13581</v>
      </c>
      <c r="E22" s="258">
        <v>21536</v>
      </c>
      <c r="F22" s="258">
        <v>25154</v>
      </c>
      <c r="G22" s="258">
        <v>26974</v>
      </c>
      <c r="H22" s="212">
        <f t="shared" ref="H22:H24" si="1">(G22/F22-1)*100</f>
        <v>7.23542975272322</v>
      </c>
    </row>
    <row r="23" ht="25.5" customHeight="1" spans="1:8">
      <c r="A23" s="120" t="s">
        <v>162</v>
      </c>
      <c r="B23" s="211"/>
      <c r="C23" s="140"/>
      <c r="D23" s="231"/>
      <c r="F23" s="231"/>
      <c r="G23" s="231"/>
      <c r="H23" s="212"/>
    </row>
    <row r="24" ht="25.5" customHeight="1" spans="1:8">
      <c r="A24" s="127" t="s">
        <v>163</v>
      </c>
      <c r="B24" s="232" t="s">
        <v>164</v>
      </c>
      <c r="C24" s="38">
        <v>22.92</v>
      </c>
      <c r="D24" s="233">
        <v>4.02</v>
      </c>
      <c r="E24" s="128">
        <v>2.04</v>
      </c>
      <c r="F24" s="259">
        <v>1.71</v>
      </c>
      <c r="G24" s="259">
        <v>4.11</v>
      </c>
      <c r="H24" s="213">
        <f t="shared" si="1"/>
        <v>140.350877192982</v>
      </c>
    </row>
    <row r="25" spans="1:8">
      <c r="A25" s="260" t="s">
        <v>165</v>
      </c>
      <c r="B25" s="260"/>
      <c r="C25" s="260"/>
      <c r="D25" s="260"/>
      <c r="E25" s="260"/>
      <c r="F25" s="260"/>
      <c r="G25" s="260"/>
      <c r="H25" s="260"/>
    </row>
    <row r="26" ht="28.5" customHeight="1" spans="1:8">
      <c r="A26" s="261" t="s">
        <v>166</v>
      </c>
      <c r="B26" s="261"/>
      <c r="C26" s="261"/>
      <c r="D26" s="261"/>
      <c r="E26" s="261"/>
      <c r="F26" s="261"/>
      <c r="G26" s="261"/>
      <c r="H26" s="261"/>
    </row>
    <row r="27" ht="15.75" customHeight="1" spans="1:8">
      <c r="A27" s="262" t="s">
        <v>167</v>
      </c>
      <c r="B27" s="262"/>
      <c r="C27" s="262"/>
      <c r="D27" s="262"/>
      <c r="E27" s="262"/>
      <c r="F27" s="262"/>
      <c r="G27" s="262"/>
      <c r="H27" s="262"/>
    </row>
    <row r="28" spans="1:8">
      <c r="A28" s="262" t="s">
        <v>168</v>
      </c>
      <c r="B28" s="262"/>
      <c r="C28" s="262"/>
      <c r="D28" s="262"/>
      <c r="E28" s="262"/>
      <c r="F28" s="262"/>
      <c r="G28" s="262"/>
      <c r="H28" s="262"/>
    </row>
    <row r="29" spans="1:8">
      <c r="A29" s="263" t="s">
        <v>169</v>
      </c>
      <c r="B29" s="263"/>
      <c r="C29" s="263"/>
      <c r="D29" s="263"/>
      <c r="E29" s="263"/>
      <c r="F29" s="263"/>
      <c r="G29" s="263"/>
      <c r="H29" s="263"/>
    </row>
  </sheetData>
  <mergeCells count="6">
    <mergeCell ref="A1:H1"/>
    <mergeCell ref="A25:H25"/>
    <mergeCell ref="A26:H26"/>
    <mergeCell ref="A27:H27"/>
    <mergeCell ref="A28:H28"/>
    <mergeCell ref="A29:H29"/>
  </mergeCells>
  <pageMargins left="0.75" right="0.75" top="0.789583333333333" bottom="0.789583333333333" header="0.509722222222222" footer="0.509722222222222"/>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5"/>
  <sheetViews>
    <sheetView workbookViewId="0">
      <selection activeCell="A1" sqref="$A1:$XFD1048576"/>
    </sheetView>
  </sheetViews>
  <sheetFormatPr defaultColWidth="8.625" defaultRowHeight="15.75"/>
  <cols>
    <col min="1" max="1" width="24.375" style="1" customWidth="1"/>
    <col min="2" max="4" width="8.875" style="1" customWidth="1"/>
    <col min="5" max="5" width="8.5" style="1" customWidth="1"/>
    <col min="6" max="6" width="8.375" style="1" customWidth="1"/>
    <col min="7" max="7" width="9.5" style="1" customWidth="1"/>
    <col min="8" max="8" width="8.875" style="1" customWidth="1"/>
    <col min="9" max="9" width="9" style="1" customWidth="1"/>
    <col min="10" max="10" width="9" style="1" hidden="1" customWidth="1"/>
    <col min="11" max="32" width="9" style="1" customWidth="1"/>
    <col min="33" max="16384" width="8.625" style="1"/>
  </cols>
  <sheetData>
    <row r="1" s="137" customFormat="1" ht="20.25" spans="1:8">
      <c r="A1" s="115" t="s">
        <v>170</v>
      </c>
      <c r="B1" s="115"/>
      <c r="C1" s="115"/>
      <c r="D1" s="115"/>
      <c r="E1" s="115"/>
      <c r="F1" s="115"/>
      <c r="G1" s="115"/>
      <c r="H1" s="115"/>
    </row>
    <row r="2" s="137" customFormat="1" ht="15" customHeight="1" spans="1:8">
      <c r="A2" s="115"/>
      <c r="B2" s="115"/>
      <c r="C2" s="115"/>
      <c r="D2" s="115"/>
      <c r="E2" s="115"/>
      <c r="F2" s="115"/>
      <c r="G2" s="115"/>
      <c r="H2" s="250"/>
    </row>
    <row r="3" s="224" customFormat="1" ht="39" customHeight="1" spans="1:8">
      <c r="A3" s="9" t="s">
        <v>133</v>
      </c>
      <c r="B3" s="14" t="s">
        <v>134</v>
      </c>
      <c r="C3" s="14" t="s">
        <v>135</v>
      </c>
      <c r="D3" s="14" t="s">
        <v>136</v>
      </c>
      <c r="E3" s="14" t="s">
        <v>137</v>
      </c>
      <c r="F3" s="67" t="s">
        <v>138</v>
      </c>
      <c r="G3" s="67" t="s">
        <v>139</v>
      </c>
      <c r="H3" s="40" t="s">
        <v>140</v>
      </c>
    </row>
    <row r="4" s="137" customFormat="1" ht="26.1" customHeight="1" spans="1:8">
      <c r="A4" s="120" t="s">
        <v>171</v>
      </c>
      <c r="B4" s="211" t="s">
        <v>164</v>
      </c>
      <c r="C4" s="122">
        <v>4.78</v>
      </c>
      <c r="D4" s="122">
        <v>0.21</v>
      </c>
      <c r="E4" s="122">
        <v>0.1667</v>
      </c>
      <c r="F4" s="132">
        <v>0.3</v>
      </c>
      <c r="G4" s="132">
        <v>0.22</v>
      </c>
      <c r="H4" s="212">
        <f t="shared" ref="H4:H8" si="0">G4/F4*100-100</f>
        <v>-26.6666666666667</v>
      </c>
    </row>
    <row r="5" s="137" customFormat="1" ht="26.1" customHeight="1" spans="1:8">
      <c r="A5" s="120" t="s">
        <v>172</v>
      </c>
      <c r="B5" s="211" t="s">
        <v>164</v>
      </c>
      <c r="C5" s="122">
        <v>0.14</v>
      </c>
      <c r="D5" s="122">
        <v>0.04</v>
      </c>
      <c r="E5" s="122">
        <v>0.0399</v>
      </c>
      <c r="F5" s="251">
        <v>0.0154</v>
      </c>
      <c r="G5" s="251">
        <v>0.0216</v>
      </c>
      <c r="H5" s="212">
        <f t="shared" si="0"/>
        <v>40.2597402597403</v>
      </c>
    </row>
    <row r="6" s="137" customFormat="1" ht="26.1" customHeight="1" spans="1:8">
      <c r="A6" s="120" t="s">
        <v>173</v>
      </c>
      <c r="B6" s="211" t="s">
        <v>164</v>
      </c>
      <c r="C6" s="122">
        <v>24.35</v>
      </c>
      <c r="D6" s="122">
        <v>17.69</v>
      </c>
      <c r="E6" s="122">
        <v>18.2141</v>
      </c>
      <c r="F6" s="122">
        <v>8.53</v>
      </c>
      <c r="G6" s="122">
        <v>10.23</v>
      </c>
      <c r="H6" s="212">
        <f t="shared" si="0"/>
        <v>19.9296600234467</v>
      </c>
    </row>
    <row r="7" s="137" customFormat="1" ht="26.1" customHeight="1" spans="1:8">
      <c r="A7" s="120" t="s">
        <v>174</v>
      </c>
      <c r="B7" s="211" t="s">
        <v>164</v>
      </c>
      <c r="C7" s="122">
        <v>42.46</v>
      </c>
      <c r="D7" s="122">
        <v>50.12</v>
      </c>
      <c r="E7" s="122">
        <v>54.5101</v>
      </c>
      <c r="F7" s="122">
        <v>39.79</v>
      </c>
      <c r="G7" s="122">
        <v>35.78</v>
      </c>
      <c r="H7" s="212">
        <f t="shared" si="0"/>
        <v>-10.0779090223674</v>
      </c>
    </row>
    <row r="8" s="137" customFormat="1" ht="26.1" customHeight="1" spans="1:8">
      <c r="A8" s="120" t="s">
        <v>175</v>
      </c>
      <c r="B8" s="211" t="s">
        <v>164</v>
      </c>
      <c r="C8" s="122">
        <v>18.17</v>
      </c>
      <c r="D8" s="122">
        <v>33.9</v>
      </c>
      <c r="E8" s="122">
        <v>33.9499</v>
      </c>
      <c r="F8" s="122">
        <v>32.29</v>
      </c>
      <c r="G8" s="122">
        <v>33.28</v>
      </c>
      <c r="H8" s="212">
        <f t="shared" si="0"/>
        <v>3.065964694952</v>
      </c>
    </row>
    <row r="9" s="137" customFormat="1" ht="26.1" customHeight="1" spans="1:8">
      <c r="A9" s="124" t="s">
        <v>176</v>
      </c>
      <c r="B9" s="211"/>
      <c r="C9" s="140"/>
      <c r="D9" s="8"/>
      <c r="E9" s="8"/>
      <c r="F9" s="122"/>
      <c r="G9" s="122"/>
      <c r="H9" s="212"/>
    </row>
    <row r="10" s="137" customFormat="1" ht="26.1" customHeight="1" spans="1:8">
      <c r="A10" s="120" t="s">
        <v>177</v>
      </c>
      <c r="B10" s="211" t="s">
        <v>154</v>
      </c>
      <c r="C10" s="252">
        <v>1361568</v>
      </c>
      <c r="D10" s="252">
        <v>12630750.3</v>
      </c>
      <c r="E10" s="252">
        <v>12810477</v>
      </c>
      <c r="F10" s="155">
        <v>10737176</v>
      </c>
      <c r="G10" s="155">
        <v>10935333.84</v>
      </c>
      <c r="H10" s="212">
        <v>3.1</v>
      </c>
    </row>
    <row r="11" s="137" customFormat="1" ht="26.1" customHeight="1" spans="1:10">
      <c r="A11" s="120" t="s">
        <v>178</v>
      </c>
      <c r="B11" s="211" t="s">
        <v>154</v>
      </c>
      <c r="C11" s="252">
        <v>896507</v>
      </c>
      <c r="D11" s="252">
        <v>7466962.5</v>
      </c>
      <c r="E11" s="252">
        <v>7293720</v>
      </c>
      <c r="F11" s="155">
        <v>6012217</v>
      </c>
      <c r="G11" s="155">
        <v>5651211.37</v>
      </c>
      <c r="H11" s="212">
        <v>2.7</v>
      </c>
      <c r="I11" s="256"/>
      <c r="J11" s="137">
        <f>G11/G10</f>
        <v>0.516784531015287</v>
      </c>
    </row>
    <row r="12" s="137" customFormat="1" ht="26.1" customHeight="1" spans="1:10">
      <c r="A12" s="120" t="s">
        <v>179</v>
      </c>
      <c r="B12" s="211" t="s">
        <v>154</v>
      </c>
      <c r="C12" s="252">
        <v>465061</v>
      </c>
      <c r="D12" s="252">
        <v>5163787.8</v>
      </c>
      <c r="E12" s="252">
        <v>5516757</v>
      </c>
      <c r="F12" s="155">
        <v>4724959</v>
      </c>
      <c r="G12" s="155">
        <v>5284122.48</v>
      </c>
      <c r="H12" s="212">
        <v>3.5</v>
      </c>
      <c r="I12" s="256"/>
      <c r="J12" s="137">
        <f>G12/G10</f>
        <v>0.48321546989918</v>
      </c>
    </row>
    <row r="13" s="137" customFormat="1" ht="26.1" customHeight="1" spans="1:8">
      <c r="A13" s="120" t="s">
        <v>180</v>
      </c>
      <c r="B13" s="211" t="s">
        <v>154</v>
      </c>
      <c r="C13" s="252">
        <v>111836.7</v>
      </c>
      <c r="D13" s="252">
        <v>527012.5</v>
      </c>
      <c r="E13" s="252">
        <v>938023</v>
      </c>
      <c r="F13" s="155">
        <v>742077</v>
      </c>
      <c r="G13" s="155">
        <v>887264.76</v>
      </c>
      <c r="H13" s="212">
        <v>4.9</v>
      </c>
    </row>
    <row r="14" s="137" customFormat="1" ht="26.1" customHeight="1" spans="1:8">
      <c r="A14" s="120" t="s">
        <v>181</v>
      </c>
      <c r="B14" s="211" t="s">
        <v>154</v>
      </c>
      <c r="C14" s="252">
        <v>186032</v>
      </c>
      <c r="D14" s="252">
        <v>207525.6</v>
      </c>
      <c r="E14" s="252">
        <v>73181</v>
      </c>
      <c r="F14" s="155">
        <v>32051</v>
      </c>
      <c r="G14" s="155">
        <v>13861.43</v>
      </c>
      <c r="H14" s="212">
        <v>-49.2</v>
      </c>
    </row>
    <row r="15" s="137" customFormat="1" ht="26.1" customHeight="1" spans="1:8">
      <c r="A15" s="120" t="s">
        <v>182</v>
      </c>
      <c r="B15" s="211" t="s">
        <v>154</v>
      </c>
      <c r="C15" s="252">
        <v>871826</v>
      </c>
      <c r="D15" s="252">
        <v>6545062.8</v>
      </c>
      <c r="E15" s="252">
        <v>7004820</v>
      </c>
      <c r="F15" s="155">
        <v>5533504</v>
      </c>
      <c r="G15" s="155">
        <v>5537094.64</v>
      </c>
      <c r="H15" s="212">
        <v>1.5</v>
      </c>
    </row>
    <row r="16" s="137" customFormat="1" ht="26.1" customHeight="1" spans="1:8">
      <c r="A16" s="120" t="s">
        <v>183</v>
      </c>
      <c r="B16" s="211"/>
      <c r="C16" s="252"/>
      <c r="D16" s="252"/>
      <c r="E16" s="252"/>
      <c r="F16" s="155"/>
      <c r="G16" s="155"/>
      <c r="H16" s="212"/>
    </row>
    <row r="17" s="137" customFormat="1" ht="26.1" customHeight="1" spans="1:8">
      <c r="A17" s="120" t="s">
        <v>184</v>
      </c>
      <c r="B17" s="211" t="s">
        <v>185</v>
      </c>
      <c r="C17" s="252">
        <v>42050</v>
      </c>
      <c r="D17" s="252">
        <v>99182</v>
      </c>
      <c r="E17" s="252">
        <v>143613</v>
      </c>
      <c r="F17" s="155">
        <v>129864</v>
      </c>
      <c r="G17" s="155">
        <v>141434</v>
      </c>
      <c r="H17" s="253">
        <v>9.9</v>
      </c>
    </row>
    <row r="18" s="137" customFormat="1" ht="26.1" customHeight="1" spans="1:8">
      <c r="A18" s="120" t="s">
        <v>186</v>
      </c>
      <c r="B18" s="211" t="s">
        <v>187</v>
      </c>
      <c r="C18" s="254">
        <v>96.01</v>
      </c>
      <c r="D18" s="254">
        <v>95.65</v>
      </c>
      <c r="E18" s="254">
        <v>94.71</v>
      </c>
      <c r="F18" s="122">
        <v>98.05</v>
      </c>
      <c r="G18" s="122">
        <v>98.31</v>
      </c>
      <c r="H18" s="255" t="s">
        <v>188</v>
      </c>
    </row>
    <row r="19" s="137" customFormat="1" ht="26.1" customHeight="1" spans="1:8">
      <c r="A19" s="120" t="s">
        <v>189</v>
      </c>
      <c r="B19" s="211"/>
      <c r="C19" s="140"/>
      <c r="D19" s="8"/>
      <c r="E19" s="8"/>
      <c r="F19" s="122"/>
      <c r="G19" s="122"/>
      <c r="H19" s="212"/>
    </row>
    <row r="20" s="137" customFormat="1" ht="26.1" customHeight="1" spans="1:8">
      <c r="A20" s="120" t="s">
        <v>190</v>
      </c>
      <c r="B20" s="211" t="s">
        <v>191</v>
      </c>
      <c r="C20" s="122">
        <v>763.72</v>
      </c>
      <c r="D20" s="122">
        <v>6472.96</v>
      </c>
      <c r="E20" s="122">
        <v>6173</v>
      </c>
      <c r="F20" s="122">
        <v>7119</v>
      </c>
      <c r="G20" s="122">
        <v>6999.703</v>
      </c>
      <c r="H20" s="212">
        <v>-1.67575502177272</v>
      </c>
    </row>
    <row r="21" s="137" customFormat="1" ht="26.1" customHeight="1" spans="1:8">
      <c r="A21" s="120" t="s">
        <v>192</v>
      </c>
      <c r="B21" s="211" t="s">
        <v>164</v>
      </c>
      <c r="C21" s="122">
        <v>5.0921</v>
      </c>
      <c r="D21" s="122">
        <v>1.62</v>
      </c>
      <c r="E21" s="122">
        <v>0.4143</v>
      </c>
      <c r="F21" s="122">
        <v>0.37</v>
      </c>
      <c r="G21" s="122">
        <v>0.38297</v>
      </c>
      <c r="H21" s="212">
        <v>3.5054054054054</v>
      </c>
    </row>
    <row r="22" s="137" customFormat="1" ht="26.1" customHeight="1" spans="1:8">
      <c r="A22" s="120" t="s">
        <v>193</v>
      </c>
      <c r="B22" s="211" t="s">
        <v>164</v>
      </c>
      <c r="C22" s="122">
        <v>21.75</v>
      </c>
      <c r="D22" s="122">
        <v>46.77</v>
      </c>
      <c r="E22" s="122">
        <v>49.3252</v>
      </c>
      <c r="F22" s="122">
        <v>55.75</v>
      </c>
      <c r="G22" s="122">
        <v>68.355</v>
      </c>
      <c r="H22" s="212">
        <v>22.609865470852</v>
      </c>
    </row>
    <row r="23" s="137" customFormat="1" ht="26.1" customHeight="1" spans="1:8">
      <c r="A23" s="120" t="s">
        <v>194</v>
      </c>
      <c r="B23" s="211" t="s">
        <v>195</v>
      </c>
      <c r="C23" s="122">
        <v>2927.5</v>
      </c>
      <c r="D23" s="122">
        <v>14630.88</v>
      </c>
      <c r="E23" s="122">
        <v>5319</v>
      </c>
      <c r="F23" s="122">
        <v>2744</v>
      </c>
      <c r="G23" s="122">
        <v>1438.54</v>
      </c>
      <c r="H23" s="212">
        <v>-47.5750728862974</v>
      </c>
    </row>
    <row r="24" s="137" customFormat="1" ht="26.1" customHeight="1" spans="1:8">
      <c r="A24" s="120" t="s">
        <v>196</v>
      </c>
      <c r="B24" s="211" t="s">
        <v>191</v>
      </c>
      <c r="C24" s="122">
        <v>3.13</v>
      </c>
      <c r="D24" s="122">
        <v>682</v>
      </c>
      <c r="E24" s="122">
        <v>942</v>
      </c>
      <c r="F24" s="128">
        <v>813</v>
      </c>
      <c r="G24" s="128">
        <v>751.8116</v>
      </c>
      <c r="H24" s="212">
        <v>-7.52624846248463</v>
      </c>
    </row>
    <row r="25" ht="40.5" customHeight="1" spans="1:8">
      <c r="A25" s="248" t="s">
        <v>197</v>
      </c>
      <c r="B25" s="248"/>
      <c r="C25" s="248"/>
      <c r="D25" s="248"/>
      <c r="E25" s="248"/>
      <c r="F25" s="248"/>
      <c r="G25" s="248"/>
      <c r="H25" s="248"/>
    </row>
  </sheetData>
  <mergeCells count="2">
    <mergeCell ref="A1:H1"/>
    <mergeCell ref="A25:H25"/>
  </mergeCells>
  <printOptions horizontalCentered="1"/>
  <pageMargins left="0.539583333333333" right="0.469444444444444" top="0.979861111111111" bottom="0.979861111111111" header="0.509722222222222" footer="0.509722222222222"/>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31"/>
  <sheetViews>
    <sheetView workbookViewId="0">
      <selection activeCell="A1" sqref="$A1:$XFD1048576"/>
    </sheetView>
  </sheetViews>
  <sheetFormatPr defaultColWidth="8.625" defaultRowHeight="23.25" customHeight="1" outlineLevelCol="7"/>
  <cols>
    <col min="1" max="1" width="21.75" style="1" customWidth="1"/>
    <col min="2" max="2" width="9.25" style="1" customWidth="1"/>
    <col min="3" max="7" width="7.75" style="1" customWidth="1"/>
    <col min="8" max="8" width="8.875" style="1" customWidth="1"/>
    <col min="9" max="32" width="9" style="1" customWidth="1"/>
    <col min="33" max="16384" width="8.625" style="1"/>
  </cols>
  <sheetData>
    <row r="1" ht="20.25" spans="1:8">
      <c r="A1" s="115" t="s">
        <v>198</v>
      </c>
      <c r="B1" s="115"/>
      <c r="C1" s="115"/>
      <c r="D1" s="115"/>
      <c r="E1" s="115"/>
      <c r="F1" s="115"/>
      <c r="G1" s="115"/>
      <c r="H1" s="115"/>
    </row>
    <row r="2" ht="15" customHeight="1" spans="1:8">
      <c r="A2" s="241"/>
      <c r="B2" s="241"/>
      <c r="C2" s="241"/>
      <c r="D2" s="241"/>
      <c r="E2" s="115"/>
      <c r="F2" s="115"/>
      <c r="G2" s="115"/>
      <c r="H2" s="115"/>
    </row>
    <row r="3" s="224" customFormat="1" ht="48" customHeight="1" spans="1:8">
      <c r="A3" s="9" t="s">
        <v>133</v>
      </c>
      <c r="B3" s="14" t="s">
        <v>134</v>
      </c>
      <c r="C3" s="14" t="s">
        <v>135</v>
      </c>
      <c r="D3" s="14" t="s">
        <v>136</v>
      </c>
      <c r="E3" s="14" t="s">
        <v>137</v>
      </c>
      <c r="F3" s="67" t="s">
        <v>138</v>
      </c>
      <c r="G3" s="67" t="s">
        <v>139</v>
      </c>
      <c r="H3" s="40" t="s">
        <v>140</v>
      </c>
    </row>
    <row r="4" ht="23.1" customHeight="1" spans="1:8">
      <c r="A4" s="226" t="s">
        <v>199</v>
      </c>
      <c r="B4" s="227" t="s">
        <v>164</v>
      </c>
      <c r="C4" s="242">
        <v>9.15</v>
      </c>
      <c r="D4" s="122">
        <v>95.515584</v>
      </c>
      <c r="E4" s="122">
        <v>79.5773</v>
      </c>
      <c r="F4" s="132">
        <v>80.15</v>
      </c>
      <c r="G4" s="243">
        <v>83.144795</v>
      </c>
      <c r="H4" s="212">
        <v>3.73648783530879</v>
      </c>
    </row>
    <row r="5" ht="23.1" customHeight="1" spans="1:8">
      <c r="A5" s="120" t="s">
        <v>200</v>
      </c>
      <c r="B5" s="244" t="s">
        <v>201</v>
      </c>
      <c r="C5" s="245">
        <v>264411</v>
      </c>
      <c r="D5" s="231">
        <v>626765</v>
      </c>
      <c r="E5" s="155">
        <v>1206014</v>
      </c>
      <c r="F5" s="155">
        <v>1493784.9</v>
      </c>
      <c r="G5" s="155">
        <v>1385492</v>
      </c>
      <c r="H5" s="212">
        <v>-7.24956451226679</v>
      </c>
    </row>
    <row r="6" ht="23.1" customHeight="1" spans="1:8">
      <c r="A6" s="120" t="s">
        <v>202</v>
      </c>
      <c r="B6" s="211" t="s">
        <v>203</v>
      </c>
      <c r="C6" s="245">
        <v>19494.9</v>
      </c>
      <c r="D6" s="155">
        <v>192570.89</v>
      </c>
      <c r="E6" s="155">
        <v>89900.91</v>
      </c>
      <c r="F6" s="155">
        <v>73984</v>
      </c>
      <c r="G6" s="155">
        <v>56396.88</v>
      </c>
      <c r="H6" s="212">
        <v>-23.77151816609</v>
      </c>
    </row>
    <row r="7" ht="23.1" customHeight="1" spans="1:8">
      <c r="A7" s="120" t="s">
        <v>204</v>
      </c>
      <c r="B7" s="211" t="s">
        <v>205</v>
      </c>
      <c r="C7" s="246">
        <v>22379</v>
      </c>
      <c r="D7" s="155">
        <v>111313.65</v>
      </c>
      <c r="E7" s="155">
        <v>4924</v>
      </c>
      <c r="F7" s="155">
        <v>11462</v>
      </c>
      <c r="G7" s="155">
        <v>10538.82</v>
      </c>
      <c r="H7" s="212">
        <v>-8.05426627115688</v>
      </c>
    </row>
    <row r="8" s="137" customFormat="1" ht="23.1" customHeight="1" spans="1:8">
      <c r="A8" s="120" t="s">
        <v>206</v>
      </c>
      <c r="B8" s="211" t="s">
        <v>207</v>
      </c>
      <c r="C8" s="242">
        <v>95.1508</v>
      </c>
      <c r="D8" s="122">
        <v>1597.64</v>
      </c>
      <c r="E8" s="231">
        <v>466</v>
      </c>
      <c r="F8" s="155">
        <v>436</v>
      </c>
      <c r="G8" s="155">
        <v>1112.7188</v>
      </c>
      <c r="H8" s="212">
        <v>155.210733944954</v>
      </c>
    </row>
    <row r="9" ht="23.1" customHeight="1" spans="1:8">
      <c r="A9" s="124" t="s">
        <v>208</v>
      </c>
      <c r="B9" s="211"/>
      <c r="C9" s="140"/>
      <c r="D9" s="140"/>
      <c r="E9" s="231"/>
      <c r="F9" s="122"/>
      <c r="G9" s="122"/>
      <c r="H9" s="212"/>
    </row>
    <row r="10" ht="23.1" customHeight="1" spans="1:8">
      <c r="A10" s="120" t="s">
        <v>209</v>
      </c>
      <c r="B10" s="244" t="s">
        <v>210</v>
      </c>
      <c r="C10" s="245">
        <v>232691</v>
      </c>
      <c r="D10" s="155">
        <v>648118</v>
      </c>
      <c r="E10" s="155">
        <v>1607234.50020475</v>
      </c>
      <c r="F10" s="222">
        <v>1567670.77</v>
      </c>
      <c r="G10" s="222">
        <v>1389832.35992</v>
      </c>
      <c r="H10" s="212">
        <f t="shared" ref="H10:H13" si="0">G10/F10*100-100</f>
        <v>-11.3441172396166</v>
      </c>
    </row>
    <row r="11" ht="23.1" customHeight="1" spans="1:8">
      <c r="A11" s="120" t="s">
        <v>211</v>
      </c>
      <c r="B11" s="244" t="s">
        <v>212</v>
      </c>
      <c r="C11" s="245">
        <v>322945</v>
      </c>
      <c r="D11" s="155">
        <v>889892</v>
      </c>
      <c r="E11" s="155">
        <v>165449.352982911</v>
      </c>
      <c r="F11" s="222">
        <v>240524.38</v>
      </c>
      <c r="G11" s="222">
        <v>230394.923363659</v>
      </c>
      <c r="H11" s="212">
        <f t="shared" si="0"/>
        <v>-4.21140536204312</v>
      </c>
    </row>
    <row r="12" ht="23.1" customHeight="1" spans="1:8">
      <c r="A12" s="120" t="s">
        <v>213</v>
      </c>
      <c r="B12" s="211" t="s">
        <v>164</v>
      </c>
      <c r="C12" s="245">
        <v>635</v>
      </c>
      <c r="D12" s="155">
        <v>4797.51</v>
      </c>
      <c r="E12" s="155">
        <v>7319.0901</v>
      </c>
      <c r="F12" s="122">
        <v>8044.2055</v>
      </c>
      <c r="G12" s="122">
        <v>11965.3916</v>
      </c>
      <c r="H12" s="212">
        <f t="shared" si="0"/>
        <v>48.7454739936716</v>
      </c>
    </row>
    <row r="13" s="137" customFormat="1" ht="23.1" customHeight="1" spans="1:8">
      <c r="A13" s="120" t="s">
        <v>214</v>
      </c>
      <c r="B13" s="211" t="s">
        <v>154</v>
      </c>
      <c r="C13" s="245">
        <v>301037</v>
      </c>
      <c r="D13" s="155">
        <v>1949786</v>
      </c>
      <c r="E13" s="155">
        <v>1566430.491512</v>
      </c>
      <c r="F13" s="222">
        <v>2112832.17547352</v>
      </c>
      <c r="G13" s="222">
        <v>3975140.73</v>
      </c>
      <c r="H13" s="212">
        <f t="shared" si="0"/>
        <v>88.1427581492175</v>
      </c>
    </row>
    <row r="14" ht="23.1" customHeight="1" spans="1:8">
      <c r="A14" s="124" t="s">
        <v>215</v>
      </c>
      <c r="B14" s="211"/>
      <c r="C14" s="140"/>
      <c r="D14" s="140"/>
      <c r="E14" s="231"/>
      <c r="F14" s="122"/>
      <c r="G14" s="122"/>
      <c r="H14" s="212"/>
    </row>
    <row r="15" ht="23.1" customHeight="1" spans="1:8">
      <c r="A15" s="120" t="s">
        <v>216</v>
      </c>
      <c r="B15" s="211" t="s">
        <v>154</v>
      </c>
      <c r="C15" s="246">
        <v>1099453</v>
      </c>
      <c r="D15" s="231">
        <v>6603747</v>
      </c>
      <c r="E15" s="231">
        <v>10554086</v>
      </c>
      <c r="F15" s="231">
        <v>12484816</v>
      </c>
      <c r="G15" s="231">
        <v>11163854</v>
      </c>
      <c r="H15" s="212">
        <v>5.5</v>
      </c>
    </row>
    <row r="16" ht="23.1" customHeight="1" spans="1:8">
      <c r="A16" s="120" t="s">
        <v>217</v>
      </c>
      <c r="B16" s="211" t="s">
        <v>154</v>
      </c>
      <c r="C16" s="246">
        <v>959824</v>
      </c>
      <c r="D16" s="231">
        <v>5234195</v>
      </c>
      <c r="E16" s="231">
        <v>8803580</v>
      </c>
      <c r="F16" s="231">
        <v>10810188</v>
      </c>
      <c r="G16" s="231">
        <v>9891245</v>
      </c>
      <c r="H16" s="212">
        <v>6.7</v>
      </c>
    </row>
    <row r="17" ht="23.1" customHeight="1" spans="1:8">
      <c r="A17" s="120" t="s">
        <v>218</v>
      </c>
      <c r="B17" s="211" t="s">
        <v>154</v>
      </c>
      <c r="C17" s="246">
        <v>129751</v>
      </c>
      <c r="D17" s="231">
        <v>1075501</v>
      </c>
      <c r="E17" s="231">
        <v>1280769</v>
      </c>
      <c r="F17" s="231">
        <v>1351058</v>
      </c>
      <c r="G17" s="231">
        <v>931623</v>
      </c>
      <c r="H17" s="212">
        <v>-16.4</v>
      </c>
    </row>
    <row r="18" ht="23.1" customHeight="1" spans="1:8">
      <c r="A18" s="120" t="s">
        <v>219</v>
      </c>
      <c r="B18" s="211" t="s">
        <v>154</v>
      </c>
      <c r="C18" s="246">
        <v>539199</v>
      </c>
      <c r="D18" s="231">
        <v>413147</v>
      </c>
      <c r="E18" s="231">
        <v>581291</v>
      </c>
      <c r="F18" s="231">
        <v>250716</v>
      </c>
      <c r="G18" s="231">
        <v>147076</v>
      </c>
      <c r="H18" s="212">
        <v>4.2</v>
      </c>
    </row>
    <row r="19" ht="23.1" customHeight="1" spans="1:8">
      <c r="A19" s="120" t="s">
        <v>220</v>
      </c>
      <c r="B19" s="211" t="s">
        <v>154</v>
      </c>
      <c r="C19" s="246">
        <v>139629</v>
      </c>
      <c r="D19" s="231">
        <v>1369552</v>
      </c>
      <c r="E19" s="231">
        <v>1750506</v>
      </c>
      <c r="F19" s="231">
        <v>1674628</v>
      </c>
      <c r="G19" s="231">
        <v>1272609</v>
      </c>
      <c r="H19" s="212">
        <v>-3</v>
      </c>
    </row>
    <row r="20" ht="23.1" customHeight="1" spans="1:8">
      <c r="A20" s="120" t="s">
        <v>221</v>
      </c>
      <c r="B20" s="211" t="s">
        <v>154</v>
      </c>
      <c r="C20" s="246">
        <v>211747</v>
      </c>
      <c r="D20" s="231">
        <v>2417916</v>
      </c>
      <c r="E20" s="231">
        <v>4810127</v>
      </c>
      <c r="F20" s="247">
        <v>6239748</v>
      </c>
      <c r="G20" s="247">
        <v>6972228</v>
      </c>
      <c r="H20" s="212">
        <f>G20/F20*100-100</f>
        <v>11.7389356108612</v>
      </c>
    </row>
    <row r="21" ht="23.1" customHeight="1" spans="1:8">
      <c r="A21" s="124" t="s">
        <v>222</v>
      </c>
      <c r="B21" s="211"/>
      <c r="C21" s="183"/>
      <c r="D21" s="183"/>
      <c r="E21" s="231"/>
      <c r="F21" s="155"/>
      <c r="G21" s="155"/>
      <c r="H21" s="212"/>
    </row>
    <row r="22" ht="23.1" customHeight="1" spans="1:8">
      <c r="A22" s="120" t="s">
        <v>223</v>
      </c>
      <c r="B22" s="211" t="s">
        <v>154</v>
      </c>
      <c r="C22" s="155">
        <v>1418069</v>
      </c>
      <c r="D22" s="155">
        <v>6481088</v>
      </c>
      <c r="E22" s="155">
        <v>10867357</v>
      </c>
      <c r="F22" s="155">
        <v>13098883.9</v>
      </c>
      <c r="G22" s="155">
        <v>14907874.3</v>
      </c>
      <c r="H22" s="212">
        <v>4.52488230614965</v>
      </c>
    </row>
    <row r="23" ht="23.1" customHeight="1" spans="1:8">
      <c r="A23" s="120" t="s">
        <v>224</v>
      </c>
      <c r="B23" s="211" t="s">
        <v>187</v>
      </c>
      <c r="C23" s="246">
        <v>102.5</v>
      </c>
      <c r="D23" s="123">
        <v>103</v>
      </c>
      <c r="E23" s="123">
        <v>100.79615092</v>
      </c>
      <c r="F23" s="231">
        <v>101.6</v>
      </c>
      <c r="G23" s="231">
        <v>101.4</v>
      </c>
      <c r="H23" s="212">
        <f t="shared" ref="H23:H25" si="1">G23-100</f>
        <v>1.40000000000001</v>
      </c>
    </row>
    <row r="24" ht="23.1" customHeight="1" spans="1:8">
      <c r="A24" s="120" t="s">
        <v>225</v>
      </c>
      <c r="B24" s="211" t="s">
        <v>187</v>
      </c>
      <c r="C24" s="246">
        <v>113.3</v>
      </c>
      <c r="D24" s="231">
        <v>102.3</v>
      </c>
      <c r="E24" s="123">
        <v>101</v>
      </c>
      <c r="F24" s="231">
        <v>102.9</v>
      </c>
      <c r="G24" s="231">
        <v>101.3</v>
      </c>
      <c r="H24" s="212">
        <f t="shared" si="1"/>
        <v>1.3</v>
      </c>
    </row>
    <row r="25" ht="23.1" customHeight="1" spans="1:8">
      <c r="A25" s="127" t="s">
        <v>226</v>
      </c>
      <c r="B25" s="232" t="s">
        <v>187</v>
      </c>
      <c r="C25" s="233">
        <v>100.1</v>
      </c>
      <c r="D25" s="233">
        <v>103.1</v>
      </c>
      <c r="E25" s="136">
        <v>100.72621681</v>
      </c>
      <c r="F25" s="136">
        <v>100.9</v>
      </c>
      <c r="G25" s="231">
        <v>101.4</v>
      </c>
      <c r="H25" s="212">
        <f t="shared" si="1"/>
        <v>1.40000000000001</v>
      </c>
    </row>
    <row r="26" s="59" customFormat="1" ht="14.25" customHeight="1" spans="1:8">
      <c r="A26" s="248" t="s">
        <v>227</v>
      </c>
      <c r="B26" s="248"/>
      <c r="C26" s="248"/>
      <c r="D26" s="248"/>
      <c r="E26" s="248"/>
      <c r="F26" s="248"/>
      <c r="G26" s="248"/>
      <c r="H26" s="248"/>
    </row>
    <row r="27" ht="17.1" customHeight="1" spans="1:8">
      <c r="A27" s="201" t="s">
        <v>228</v>
      </c>
      <c r="B27" s="137"/>
      <c r="C27" s="137"/>
      <c r="D27" s="137"/>
      <c r="E27" s="137"/>
      <c r="F27" s="137"/>
      <c r="G27" s="137"/>
      <c r="H27" s="137"/>
    </row>
    <row r="28" s="240" customFormat="1" customHeight="1" spans="1:8">
      <c r="A28" s="249" t="s">
        <v>229</v>
      </c>
      <c r="B28" s="249"/>
      <c r="C28" s="249"/>
      <c r="D28" s="249"/>
      <c r="E28" s="249"/>
      <c r="F28" s="249"/>
      <c r="G28" s="249"/>
      <c r="H28" s="249"/>
    </row>
    <row r="29" s="240" customFormat="1" ht="14.1" customHeight="1" spans="1:8">
      <c r="A29" s="249" t="s">
        <v>230</v>
      </c>
      <c r="B29" s="249"/>
      <c r="C29" s="249"/>
      <c r="D29" s="249"/>
      <c r="E29" s="249"/>
      <c r="F29" s="249"/>
      <c r="G29" s="249"/>
      <c r="H29" s="249"/>
    </row>
    <row r="30" ht="28.5" customHeight="1" spans="1:8">
      <c r="A30" s="249" t="s">
        <v>231</v>
      </c>
      <c r="B30" s="249"/>
      <c r="C30" s="249"/>
      <c r="D30" s="249"/>
      <c r="E30" s="249"/>
      <c r="F30" s="249"/>
      <c r="G30" s="249"/>
      <c r="H30" s="249"/>
    </row>
    <row r="31" customHeight="1" spans="1:8">
      <c r="A31" s="249" t="s">
        <v>232</v>
      </c>
      <c r="B31" s="249"/>
      <c r="C31" s="249"/>
      <c r="D31" s="249"/>
      <c r="E31" s="249"/>
      <c r="F31" s="249"/>
      <c r="G31" s="249"/>
      <c r="H31" s="249"/>
    </row>
  </sheetData>
  <mergeCells count="6">
    <mergeCell ref="A1:H1"/>
    <mergeCell ref="A26:H26"/>
    <mergeCell ref="A28:H28"/>
    <mergeCell ref="A29:H29"/>
    <mergeCell ref="A30:H30"/>
    <mergeCell ref="A31:H31"/>
  </mergeCells>
  <printOptions horizontalCentered="1"/>
  <pageMargins left="0.75" right="0.509722222222222" top="0.55" bottom="0.529861111111111" header="0.509722222222222" footer="0.509722222222222"/>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5"/>
  <sheetViews>
    <sheetView workbookViewId="0">
      <selection activeCell="A1" sqref="$A1:$XFD1048576"/>
    </sheetView>
  </sheetViews>
  <sheetFormatPr defaultColWidth="8.625" defaultRowHeight="23.25" customHeight="1" outlineLevelCol="7"/>
  <cols>
    <col min="1" max="1" width="25.125" style="224" customWidth="1"/>
    <col min="2" max="2" width="8.875" style="224" customWidth="1"/>
    <col min="3" max="7" width="7.5" style="224" customWidth="1"/>
    <col min="8" max="8" width="7.625" style="235" customWidth="1"/>
    <col min="9" max="9" width="9" style="224" customWidth="1"/>
    <col min="10" max="10" width="12" style="224" customWidth="1"/>
    <col min="11" max="32" width="9" style="224" customWidth="1"/>
    <col min="33" max="16384" width="8.625" style="224"/>
  </cols>
  <sheetData>
    <row r="1" ht="20.25" spans="1:8">
      <c r="A1" s="131" t="s">
        <v>233</v>
      </c>
      <c r="B1" s="131"/>
      <c r="C1" s="131"/>
      <c r="D1" s="131"/>
      <c r="E1" s="131"/>
      <c r="F1" s="131"/>
      <c r="G1" s="131"/>
      <c r="H1" s="131"/>
    </row>
    <row r="2" ht="7.5" customHeight="1" spans="1:8">
      <c r="A2" s="131"/>
      <c r="B2" s="131"/>
      <c r="C2" s="131"/>
      <c r="D2" s="131"/>
      <c r="E2" s="131"/>
      <c r="F2" s="131"/>
      <c r="G2" s="131"/>
      <c r="H2" s="115"/>
    </row>
    <row r="3" ht="48" customHeight="1" spans="1:8">
      <c r="A3" s="9" t="s">
        <v>133</v>
      </c>
      <c r="B3" s="14" t="s">
        <v>134</v>
      </c>
      <c r="C3" s="67" t="s">
        <v>135</v>
      </c>
      <c r="D3" s="14" t="s">
        <v>136</v>
      </c>
      <c r="E3" s="14" t="s">
        <v>137</v>
      </c>
      <c r="F3" s="67" t="s">
        <v>138</v>
      </c>
      <c r="G3" s="67" t="s">
        <v>139</v>
      </c>
      <c r="H3" s="10" t="s">
        <v>140</v>
      </c>
    </row>
    <row r="4" ht="26.1" customHeight="1" spans="1:8">
      <c r="A4" s="236" t="s">
        <v>234</v>
      </c>
      <c r="B4" s="227"/>
      <c r="C4" s="132"/>
      <c r="D4" s="228"/>
      <c r="E4" s="228"/>
      <c r="F4" s="132"/>
      <c r="G4" s="132"/>
      <c r="H4" s="132"/>
    </row>
    <row r="5" ht="26.1" customHeight="1" spans="1:8">
      <c r="A5" s="120" t="s">
        <v>235</v>
      </c>
      <c r="B5" s="211" t="s">
        <v>236</v>
      </c>
      <c r="C5" s="231">
        <v>608919</v>
      </c>
      <c r="D5" s="231">
        <v>3111894</v>
      </c>
      <c r="E5" s="183">
        <v>3560251.6554</v>
      </c>
      <c r="F5" s="155">
        <v>3805441</v>
      </c>
      <c r="G5" s="155">
        <v>3551061.12</v>
      </c>
      <c r="H5" s="212">
        <f t="shared" ref="H5:H7" si="0">G5/F5*100-100</f>
        <v>-6.68463602510195</v>
      </c>
    </row>
    <row r="6" ht="26.1" customHeight="1" spans="1:8">
      <c r="A6" s="120" t="s">
        <v>237</v>
      </c>
      <c r="B6" s="211" t="s">
        <v>236</v>
      </c>
      <c r="C6" s="231">
        <v>241246</v>
      </c>
      <c r="D6" s="231">
        <v>861398</v>
      </c>
      <c r="E6" s="183">
        <v>759268.0728</v>
      </c>
      <c r="F6" s="155">
        <v>777622</v>
      </c>
      <c r="G6" s="155">
        <v>818661.5</v>
      </c>
      <c r="H6" s="212">
        <f t="shared" si="0"/>
        <v>5.27756416356533</v>
      </c>
    </row>
    <row r="7" ht="26.1" customHeight="1" spans="1:8">
      <c r="A7" s="120" t="s">
        <v>238</v>
      </c>
      <c r="B7" s="211" t="s">
        <v>236</v>
      </c>
      <c r="C7" s="231">
        <v>367673</v>
      </c>
      <c r="D7" s="231">
        <v>2250496</v>
      </c>
      <c r="E7" s="183">
        <v>2800983.5826</v>
      </c>
      <c r="F7" s="155">
        <v>3027819</v>
      </c>
      <c r="G7" s="155">
        <v>2732399.62</v>
      </c>
      <c r="H7" s="212">
        <f t="shared" si="0"/>
        <v>-9.75683751241405</v>
      </c>
    </row>
    <row r="8" ht="26.1" customHeight="1" spans="1:8">
      <c r="A8" s="230" t="s">
        <v>239</v>
      </c>
      <c r="B8" s="211"/>
      <c r="C8" s="183"/>
      <c r="D8" s="231"/>
      <c r="E8" s="231"/>
      <c r="F8" s="155"/>
      <c r="G8" s="155"/>
      <c r="H8" s="212"/>
    </row>
    <row r="9" ht="26.1" customHeight="1" spans="1:8">
      <c r="A9" s="230" t="s">
        <v>240</v>
      </c>
      <c r="B9" s="211" t="s">
        <v>241</v>
      </c>
      <c r="C9" s="231">
        <v>178</v>
      </c>
      <c r="D9" s="231">
        <v>147</v>
      </c>
      <c r="E9" s="231">
        <v>192</v>
      </c>
      <c r="F9" s="155">
        <v>271</v>
      </c>
      <c r="G9" s="155">
        <v>584</v>
      </c>
      <c r="H9" s="212">
        <v>115.5</v>
      </c>
    </row>
    <row r="10" ht="26.1" customHeight="1" spans="1:8">
      <c r="A10" s="230" t="s">
        <v>242</v>
      </c>
      <c r="B10" s="211" t="s">
        <v>236</v>
      </c>
      <c r="C10" s="231">
        <v>63805</v>
      </c>
      <c r="D10" s="231">
        <v>76999</v>
      </c>
      <c r="E10" s="231">
        <v>103134</v>
      </c>
      <c r="F10" s="155">
        <v>82586</v>
      </c>
      <c r="G10" s="155">
        <v>69948</v>
      </c>
      <c r="H10" s="212">
        <v>-15.3</v>
      </c>
    </row>
    <row r="11" ht="26.1" customHeight="1" spans="1:8">
      <c r="A11" s="230" t="s">
        <v>243</v>
      </c>
      <c r="B11" s="211" t="s">
        <v>236</v>
      </c>
      <c r="C11" s="231">
        <v>56610</v>
      </c>
      <c r="D11" s="231">
        <v>66832</v>
      </c>
      <c r="E11" s="231">
        <v>45682</v>
      </c>
      <c r="F11" s="155">
        <v>50934</v>
      </c>
      <c r="G11" s="155">
        <v>52716</v>
      </c>
      <c r="H11" s="212">
        <v>3.5</v>
      </c>
    </row>
    <row r="12" ht="26.1" customHeight="1" spans="1:8">
      <c r="A12" s="120" t="s">
        <v>244</v>
      </c>
      <c r="B12" s="211" t="s">
        <v>143</v>
      </c>
      <c r="C12" s="122">
        <v>372.4201</v>
      </c>
      <c r="D12" s="81">
        <v>587.8746</v>
      </c>
      <c r="E12" s="81">
        <v>986.8655</v>
      </c>
      <c r="F12" s="122">
        <v>1333.52</v>
      </c>
      <c r="G12" s="122">
        <v>1412.18</v>
      </c>
      <c r="H12" s="212">
        <v>5.9</v>
      </c>
    </row>
    <row r="13" ht="26.1" customHeight="1" spans="1:8">
      <c r="A13" s="120" t="s">
        <v>245</v>
      </c>
      <c r="B13" s="211" t="s">
        <v>246</v>
      </c>
      <c r="C13" s="231">
        <v>38.98</v>
      </c>
      <c r="D13" s="231">
        <v>125.17</v>
      </c>
      <c r="E13" s="231">
        <v>227.44</v>
      </c>
      <c r="F13" s="122">
        <v>287</v>
      </c>
      <c r="G13" s="122">
        <v>294.1</v>
      </c>
      <c r="H13" s="212">
        <v>2.3</v>
      </c>
    </row>
    <row r="14" ht="26.1" customHeight="1" spans="1:8">
      <c r="A14" s="124" t="s">
        <v>247</v>
      </c>
      <c r="B14" s="211"/>
      <c r="C14" s="140"/>
      <c r="D14" s="231"/>
      <c r="E14" s="231"/>
      <c r="F14" s="155"/>
      <c r="G14" s="155"/>
      <c r="H14" s="212"/>
    </row>
    <row r="15" ht="26.1" customHeight="1" spans="1:8">
      <c r="A15" s="120" t="s">
        <v>248</v>
      </c>
      <c r="B15" s="211" t="s">
        <v>154</v>
      </c>
      <c r="C15" s="231">
        <v>183061</v>
      </c>
      <c r="D15" s="231">
        <v>2260779</v>
      </c>
      <c r="E15" s="231">
        <v>3388602</v>
      </c>
      <c r="F15" s="155">
        <v>6077132</v>
      </c>
      <c r="G15" s="155">
        <v>5119099</v>
      </c>
      <c r="H15" s="212">
        <v>-15.7532597459942</v>
      </c>
    </row>
    <row r="16" ht="26.1" customHeight="1" spans="1:8">
      <c r="A16" s="120" t="s">
        <v>249</v>
      </c>
      <c r="B16" s="211" t="s">
        <v>154</v>
      </c>
      <c r="C16" s="231">
        <v>174634</v>
      </c>
      <c r="D16" s="231">
        <v>1393743</v>
      </c>
      <c r="E16" s="231">
        <v>2874655</v>
      </c>
      <c r="F16" s="155">
        <v>3127302</v>
      </c>
      <c r="G16" s="155">
        <v>3152264</v>
      </c>
      <c r="H16" s="212">
        <v>0.798196016886121</v>
      </c>
    </row>
    <row r="17" ht="26.1" customHeight="1" spans="1:8">
      <c r="A17" s="120" t="s">
        <v>250</v>
      </c>
      <c r="B17" s="211" t="s">
        <v>154</v>
      </c>
      <c r="C17" s="231">
        <v>201243</v>
      </c>
      <c r="D17" s="231">
        <v>2233143</v>
      </c>
      <c r="E17" s="231">
        <v>4160643</v>
      </c>
      <c r="F17" s="155">
        <v>7153487</v>
      </c>
      <c r="G17" s="155">
        <v>5961120</v>
      </c>
      <c r="H17" s="212">
        <v>-16.6683674681869</v>
      </c>
    </row>
    <row r="18" ht="26.1" customHeight="1" spans="1:8">
      <c r="A18" s="120" t="s">
        <v>251</v>
      </c>
      <c r="B18" s="211" t="s">
        <v>154</v>
      </c>
      <c r="C18" s="231">
        <v>192361</v>
      </c>
      <c r="D18" s="231">
        <v>1458491</v>
      </c>
      <c r="E18" s="231">
        <v>3541653</v>
      </c>
      <c r="F18" s="155">
        <v>4552818</v>
      </c>
      <c r="G18" s="155">
        <v>4378919</v>
      </c>
      <c r="H18" s="212">
        <v>-3.8195904163092</v>
      </c>
    </row>
    <row r="19" ht="26.1" customHeight="1" spans="1:8">
      <c r="A19" s="120" t="s">
        <v>252</v>
      </c>
      <c r="B19" s="211" t="s">
        <v>154</v>
      </c>
      <c r="C19" s="231">
        <v>5540743</v>
      </c>
      <c r="D19" s="231">
        <v>26030212</v>
      </c>
      <c r="E19" s="231">
        <v>41295729</v>
      </c>
      <c r="F19" s="155">
        <v>51118324.245342</v>
      </c>
      <c r="G19" s="155">
        <v>56069083.453148</v>
      </c>
      <c r="H19" s="212">
        <f>(G19/F19-1)*100</f>
        <v>9.68490121868015</v>
      </c>
    </row>
    <row r="20" ht="26.1" customHeight="1" spans="1:8">
      <c r="A20" s="120" t="s">
        <v>253</v>
      </c>
      <c r="B20" s="211" t="s">
        <v>154</v>
      </c>
      <c r="C20" s="231">
        <v>3603480</v>
      </c>
      <c r="D20" s="231">
        <v>13298923</v>
      </c>
      <c r="E20" s="231">
        <v>27849299.69276</v>
      </c>
      <c r="F20" s="231">
        <v>35633165.67484</v>
      </c>
      <c r="G20" s="231">
        <v>39520036.078206</v>
      </c>
      <c r="H20" s="212">
        <f>(G20/F20-1)*100</f>
        <v>10.9080131662578</v>
      </c>
    </row>
    <row r="21" ht="26.1" customHeight="1" spans="1:8">
      <c r="A21" s="120" t="s">
        <v>254</v>
      </c>
      <c r="B21" s="211" t="s">
        <v>154</v>
      </c>
      <c r="C21" s="231">
        <v>16618</v>
      </c>
      <c r="D21" s="231">
        <v>121940</v>
      </c>
      <c r="E21" s="231">
        <v>362767</v>
      </c>
      <c r="F21" s="155">
        <v>482740.80559986</v>
      </c>
      <c r="G21" s="155">
        <v>528112</v>
      </c>
      <c r="H21" s="212">
        <v>9.4</v>
      </c>
    </row>
    <row r="22" ht="26.1" customHeight="1" spans="1:8">
      <c r="A22" s="124" t="s">
        <v>255</v>
      </c>
      <c r="B22" s="211"/>
      <c r="C22" s="140"/>
      <c r="D22" s="231"/>
      <c r="E22" s="231"/>
      <c r="F22" s="155"/>
      <c r="G22" s="155"/>
      <c r="H22" s="237"/>
    </row>
    <row r="23" ht="26.1" customHeight="1" spans="1:8">
      <c r="A23" s="120" t="s">
        <v>256</v>
      </c>
      <c r="B23" s="211" t="s">
        <v>143</v>
      </c>
      <c r="C23" s="122">
        <v>14.51</v>
      </c>
      <c r="D23" s="122">
        <v>29.0404</v>
      </c>
      <c r="E23" s="122">
        <v>82.9382</v>
      </c>
      <c r="F23" s="238">
        <v>77.8995</v>
      </c>
      <c r="G23" s="122">
        <v>76.3362</v>
      </c>
      <c r="H23" s="212">
        <v>-2.00681647507365</v>
      </c>
    </row>
    <row r="24" ht="26.1" customHeight="1" spans="1:8">
      <c r="A24" s="127" t="s">
        <v>257</v>
      </c>
      <c r="B24" s="232" t="s">
        <v>154</v>
      </c>
      <c r="C24" s="233">
        <v>212761</v>
      </c>
      <c r="D24" s="158">
        <v>1159158.4</v>
      </c>
      <c r="E24" s="158">
        <v>4996703</v>
      </c>
      <c r="F24" s="158">
        <v>5304012</v>
      </c>
      <c r="G24" s="158">
        <v>5676850</v>
      </c>
      <c r="H24" s="207">
        <v>7</v>
      </c>
    </row>
    <row r="25" ht="18" customHeight="1" spans="1:8">
      <c r="A25" s="201" t="s">
        <v>258</v>
      </c>
      <c r="B25" s="201"/>
      <c r="C25" s="201"/>
      <c r="D25" s="201"/>
      <c r="E25" s="201"/>
      <c r="F25" s="201"/>
      <c r="G25" s="201"/>
      <c r="H25" s="239"/>
    </row>
  </sheetData>
  <mergeCells count="1">
    <mergeCell ref="A1:H1"/>
  </mergeCells>
  <pageMargins left="0.579861111111111" right="0.539583333333333" top="1" bottom="1" header="0.5" footer="0.5"/>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8"/>
  <sheetViews>
    <sheetView workbookViewId="0">
      <selection activeCell="A1" sqref="$A1:$XFD1048576"/>
    </sheetView>
  </sheetViews>
  <sheetFormatPr defaultColWidth="8.625" defaultRowHeight="24" customHeight="1" outlineLevelCol="7"/>
  <cols>
    <col min="1" max="1" width="27.875" style="225" customWidth="1"/>
    <col min="2" max="2" width="7.375" style="225" customWidth="1"/>
    <col min="3" max="7" width="7.5" style="225" customWidth="1"/>
    <col min="8" max="8" width="8.125" style="225" customWidth="1"/>
    <col min="9" max="32" width="9" style="225" customWidth="1"/>
    <col min="33" max="16384" width="8.625" style="225"/>
  </cols>
  <sheetData>
    <row r="1" ht="20.25" spans="1:8">
      <c r="A1" s="131" t="s">
        <v>259</v>
      </c>
      <c r="B1" s="131"/>
      <c r="C1" s="131"/>
      <c r="D1" s="131"/>
      <c r="E1" s="131"/>
      <c r="F1" s="131"/>
      <c r="G1" s="131"/>
      <c r="H1" s="131"/>
    </row>
    <row r="2" s="224" customFormat="1" ht="33.75" customHeight="1" spans="1:8">
      <c r="A2" s="9" t="s">
        <v>133</v>
      </c>
      <c r="B2" s="14" t="s">
        <v>134</v>
      </c>
      <c r="C2" s="14" t="s">
        <v>135</v>
      </c>
      <c r="D2" s="14" t="s">
        <v>136</v>
      </c>
      <c r="E2" s="14" t="s">
        <v>137</v>
      </c>
      <c r="F2" s="67" t="s">
        <v>138</v>
      </c>
      <c r="G2" s="67" t="s">
        <v>139</v>
      </c>
      <c r="H2" s="10" t="s">
        <v>140</v>
      </c>
    </row>
    <row r="3" customHeight="1" spans="1:8">
      <c r="A3" s="226" t="s">
        <v>260</v>
      </c>
      <c r="B3" s="227" t="s">
        <v>161</v>
      </c>
      <c r="C3" s="228">
        <v>14246</v>
      </c>
      <c r="D3" s="228">
        <v>40623</v>
      </c>
      <c r="E3" s="228">
        <v>58649</v>
      </c>
      <c r="F3" s="228">
        <v>67728</v>
      </c>
      <c r="G3" s="228">
        <v>74030</v>
      </c>
      <c r="H3" s="229">
        <v>9.3</v>
      </c>
    </row>
    <row r="4" customHeight="1" spans="1:8">
      <c r="A4" s="230" t="s">
        <v>261</v>
      </c>
      <c r="B4" s="211" t="s">
        <v>262</v>
      </c>
      <c r="C4" s="231">
        <v>11876</v>
      </c>
      <c r="D4" s="231">
        <v>25357</v>
      </c>
      <c r="E4" s="155">
        <v>37254</v>
      </c>
      <c r="F4" s="155">
        <v>45295</v>
      </c>
      <c r="G4" s="155">
        <v>48804</v>
      </c>
      <c r="H4" s="212">
        <f>G4/F4*100-100</f>
        <v>7.74699194171542</v>
      </c>
    </row>
    <row r="5" customHeight="1" spans="1:8">
      <c r="A5" s="230" t="s">
        <v>263</v>
      </c>
      <c r="B5" s="211" t="s">
        <v>262</v>
      </c>
      <c r="C5" s="231">
        <v>6528</v>
      </c>
      <c r="D5" s="231">
        <v>14928</v>
      </c>
      <c r="E5" s="155">
        <v>24405</v>
      </c>
      <c r="F5" s="155">
        <v>30012</v>
      </c>
      <c r="G5" s="155">
        <v>32263</v>
      </c>
      <c r="H5" s="212">
        <f>G5/F5*100-100</f>
        <v>7.50033320005332</v>
      </c>
    </row>
    <row r="6" customHeight="1" spans="1:8">
      <c r="A6" s="124" t="s">
        <v>264</v>
      </c>
      <c r="B6" s="211"/>
      <c r="C6" s="183"/>
      <c r="D6" s="231"/>
      <c r="E6" s="231"/>
      <c r="F6" s="122"/>
      <c r="G6" s="122"/>
      <c r="H6" s="212"/>
    </row>
    <row r="7" customHeight="1" spans="1:8">
      <c r="A7" s="120" t="s">
        <v>265</v>
      </c>
      <c r="B7" s="211" t="s">
        <v>266</v>
      </c>
      <c r="C7" s="231">
        <f>SUM(C8:C13)</f>
        <v>448</v>
      </c>
      <c r="D7" s="231">
        <v>329</v>
      </c>
      <c r="E7" s="231">
        <v>323</v>
      </c>
      <c r="F7" s="76">
        <v>327</v>
      </c>
      <c r="G7" s="76">
        <v>328</v>
      </c>
      <c r="H7" s="212">
        <f>(G7/F7-1)*100</f>
        <v>0.305810397553508</v>
      </c>
    </row>
    <row r="8" customHeight="1" spans="1:8">
      <c r="A8" s="230" t="s">
        <v>267</v>
      </c>
      <c r="B8" s="211" t="s">
        <v>266</v>
      </c>
      <c r="C8" s="231">
        <v>1</v>
      </c>
      <c r="D8" s="231">
        <v>4</v>
      </c>
      <c r="E8" s="231">
        <v>4</v>
      </c>
      <c r="F8" s="76">
        <v>5</v>
      </c>
      <c r="G8" s="76">
        <v>5</v>
      </c>
      <c r="H8" s="212" t="s">
        <v>268</v>
      </c>
    </row>
    <row r="9" customHeight="1" spans="1:8">
      <c r="A9" s="230" t="s">
        <v>269</v>
      </c>
      <c r="B9" s="211" t="s">
        <v>266</v>
      </c>
      <c r="C9" s="231">
        <v>79</v>
      </c>
      <c r="D9" s="231">
        <v>99</v>
      </c>
      <c r="E9" s="231">
        <v>102</v>
      </c>
      <c r="F9" s="76">
        <v>103</v>
      </c>
      <c r="G9" s="76">
        <v>103</v>
      </c>
      <c r="H9" s="212" t="s">
        <v>268</v>
      </c>
    </row>
    <row r="10" customHeight="1" spans="1:8">
      <c r="A10" s="230" t="s">
        <v>270</v>
      </c>
      <c r="B10" s="211" t="s">
        <v>266</v>
      </c>
      <c r="C10" s="231">
        <v>4</v>
      </c>
      <c r="D10" s="231">
        <v>2</v>
      </c>
      <c r="E10" s="231">
        <v>2</v>
      </c>
      <c r="F10" s="76">
        <v>2</v>
      </c>
      <c r="G10" s="76">
        <v>2</v>
      </c>
      <c r="H10" s="212" t="s">
        <v>268</v>
      </c>
    </row>
    <row r="11" customHeight="1" spans="1:8">
      <c r="A11" s="230" t="s">
        <v>271</v>
      </c>
      <c r="B11" s="211" t="s">
        <v>266</v>
      </c>
      <c r="C11" s="231">
        <v>16</v>
      </c>
      <c r="D11" s="231">
        <v>11</v>
      </c>
      <c r="E11" s="231">
        <v>9</v>
      </c>
      <c r="F11" s="76">
        <v>9</v>
      </c>
      <c r="G11" s="76">
        <v>9</v>
      </c>
      <c r="H11" s="212" t="s">
        <v>268</v>
      </c>
    </row>
    <row r="12" customHeight="1" spans="1:8">
      <c r="A12" s="230" t="s">
        <v>272</v>
      </c>
      <c r="B12" s="211" t="s">
        <v>266</v>
      </c>
      <c r="C12" s="231">
        <v>1</v>
      </c>
      <c r="D12" s="231">
        <v>1</v>
      </c>
      <c r="E12" s="231">
        <v>1</v>
      </c>
      <c r="F12" s="76">
        <v>1</v>
      </c>
      <c r="G12" s="76">
        <v>1</v>
      </c>
      <c r="H12" s="212" t="s">
        <v>268</v>
      </c>
    </row>
    <row r="13" customHeight="1" spans="1:8">
      <c r="A13" s="230" t="s">
        <v>273</v>
      </c>
      <c r="B13" s="211" t="s">
        <v>266</v>
      </c>
      <c r="C13" s="231">
        <v>347</v>
      </c>
      <c r="D13" s="231">
        <v>212</v>
      </c>
      <c r="E13" s="231">
        <v>205</v>
      </c>
      <c r="F13" s="76">
        <v>207</v>
      </c>
      <c r="G13" s="76">
        <v>208</v>
      </c>
      <c r="H13" s="212">
        <f>(G13/F13-1)*100</f>
        <v>0.483091787439616</v>
      </c>
    </row>
    <row r="14" customHeight="1" spans="1:8">
      <c r="A14" s="120" t="s">
        <v>274</v>
      </c>
      <c r="B14" s="211"/>
      <c r="C14" s="231"/>
      <c r="D14" s="231"/>
      <c r="E14" s="231"/>
      <c r="F14" s="155"/>
      <c r="G14" s="155"/>
      <c r="H14" s="212"/>
    </row>
    <row r="15" customHeight="1" spans="1:8">
      <c r="A15" s="230" t="s">
        <v>267</v>
      </c>
      <c r="B15" s="211" t="s">
        <v>275</v>
      </c>
      <c r="C15" s="231">
        <v>3270</v>
      </c>
      <c r="D15" s="231">
        <v>35285</v>
      </c>
      <c r="E15" s="231">
        <v>39951</v>
      </c>
      <c r="F15" s="155">
        <v>53611</v>
      </c>
      <c r="G15" s="155">
        <v>50956</v>
      </c>
      <c r="H15" s="212">
        <f t="shared" ref="H15:H20" si="0">(G15/F15-1)*100</f>
        <v>-4.95234187013859</v>
      </c>
    </row>
    <row r="16" customHeight="1" spans="1:8">
      <c r="A16" s="230" t="s">
        <v>269</v>
      </c>
      <c r="B16" s="211" t="s">
        <v>275</v>
      </c>
      <c r="C16" s="231">
        <v>88023</v>
      </c>
      <c r="D16" s="231">
        <v>152919</v>
      </c>
      <c r="E16" s="231">
        <v>145751</v>
      </c>
      <c r="F16" s="155">
        <v>154456</v>
      </c>
      <c r="G16" s="155">
        <v>159399</v>
      </c>
      <c r="H16" s="212">
        <f t="shared" si="0"/>
        <v>3.20026415289791</v>
      </c>
    </row>
    <row r="17" customHeight="1" spans="1:8">
      <c r="A17" s="230" t="s">
        <v>270</v>
      </c>
      <c r="B17" s="211" t="s">
        <v>275</v>
      </c>
      <c r="C17" s="231">
        <v>3495</v>
      </c>
      <c r="D17" s="231">
        <v>5906</v>
      </c>
      <c r="E17" s="231">
        <v>5663</v>
      </c>
      <c r="F17" s="231">
        <v>5543</v>
      </c>
      <c r="G17" s="231">
        <v>5603</v>
      </c>
      <c r="H17" s="212">
        <f t="shared" si="0"/>
        <v>1.08244632870287</v>
      </c>
    </row>
    <row r="18" customHeight="1" spans="1:8">
      <c r="A18" s="230" t="s">
        <v>271</v>
      </c>
      <c r="B18" s="211" t="s">
        <v>275</v>
      </c>
      <c r="C18" s="231">
        <v>10369</v>
      </c>
      <c r="D18" s="231">
        <v>19292</v>
      </c>
      <c r="E18" s="231">
        <v>18900</v>
      </c>
      <c r="F18" s="155">
        <v>17590</v>
      </c>
      <c r="G18" s="155">
        <v>17640</v>
      </c>
      <c r="H18" s="212">
        <f t="shared" si="0"/>
        <v>0.284252416145536</v>
      </c>
    </row>
    <row r="19" customHeight="1" spans="1:8">
      <c r="A19" s="230" t="s">
        <v>272</v>
      </c>
      <c r="B19" s="211" t="s">
        <v>275</v>
      </c>
      <c r="C19" s="231">
        <v>1460</v>
      </c>
      <c r="D19" s="231">
        <v>10704</v>
      </c>
      <c r="E19" s="231">
        <v>13201</v>
      </c>
      <c r="F19" s="155">
        <v>13388</v>
      </c>
      <c r="G19" s="155">
        <v>12594</v>
      </c>
      <c r="H19" s="212">
        <f t="shared" si="0"/>
        <v>-5.93068419480132</v>
      </c>
    </row>
    <row r="20" customHeight="1" spans="1:8">
      <c r="A20" s="230" t="s">
        <v>273</v>
      </c>
      <c r="B20" s="211" t="s">
        <v>275</v>
      </c>
      <c r="C20" s="231">
        <v>175123</v>
      </c>
      <c r="D20" s="231">
        <v>237846</v>
      </c>
      <c r="E20" s="231">
        <v>276744</v>
      </c>
      <c r="F20" s="231">
        <v>297389</v>
      </c>
      <c r="G20" s="231">
        <v>311717</v>
      </c>
      <c r="H20" s="212">
        <f t="shared" si="0"/>
        <v>4.81793206877188</v>
      </c>
    </row>
    <row r="21" customHeight="1" spans="1:8">
      <c r="A21" s="124" t="s">
        <v>276</v>
      </c>
      <c r="B21" s="211"/>
      <c r="C21" s="231"/>
      <c r="D21" s="231"/>
      <c r="E21" s="231"/>
      <c r="F21" s="34"/>
      <c r="G21" s="34"/>
      <c r="H21" s="212"/>
    </row>
    <row r="22" customHeight="1" spans="1:8">
      <c r="A22" s="120" t="s">
        <v>277</v>
      </c>
      <c r="B22" s="211" t="s">
        <v>241</v>
      </c>
      <c r="C22" s="231">
        <v>187</v>
      </c>
      <c r="D22" s="231">
        <v>486</v>
      </c>
      <c r="E22" s="231">
        <v>688</v>
      </c>
      <c r="F22" s="231">
        <v>806</v>
      </c>
      <c r="G22" s="231">
        <v>894</v>
      </c>
      <c r="H22" s="212">
        <f t="shared" ref="H22:H26" si="1">(G22/F22-1)*100</f>
        <v>10.9181141439206</v>
      </c>
    </row>
    <row r="23" customHeight="1" spans="1:8">
      <c r="A23" s="120" t="s">
        <v>278</v>
      </c>
      <c r="B23" s="211" t="s">
        <v>279</v>
      </c>
      <c r="C23" s="231">
        <v>4055</v>
      </c>
      <c r="D23" s="231">
        <v>10114</v>
      </c>
      <c r="E23" s="231">
        <v>13259</v>
      </c>
      <c r="F23" s="231">
        <v>15256</v>
      </c>
      <c r="G23" s="231">
        <v>15802</v>
      </c>
      <c r="H23" s="212">
        <f t="shared" si="1"/>
        <v>3.57891976927112</v>
      </c>
    </row>
    <row r="24" customHeight="1" spans="1:8">
      <c r="A24" s="120" t="s">
        <v>280</v>
      </c>
      <c r="B24" s="211" t="s">
        <v>275</v>
      </c>
      <c r="C24" s="231">
        <v>5761</v>
      </c>
      <c r="D24" s="231">
        <v>15121</v>
      </c>
      <c r="E24" s="231">
        <v>19972</v>
      </c>
      <c r="F24" s="231">
        <v>22904</v>
      </c>
      <c r="G24" s="231">
        <v>24419</v>
      </c>
      <c r="H24" s="212">
        <f t="shared" si="1"/>
        <v>6.61456514146002</v>
      </c>
    </row>
    <row r="25" customHeight="1" spans="1:8">
      <c r="A25" s="120" t="s">
        <v>281</v>
      </c>
      <c r="B25" s="211" t="s">
        <v>275</v>
      </c>
      <c r="C25" s="231">
        <v>2387</v>
      </c>
      <c r="D25" s="231">
        <v>5383</v>
      </c>
      <c r="E25" s="231">
        <v>6684</v>
      </c>
      <c r="F25" s="231">
        <v>8115</v>
      </c>
      <c r="G25" s="231">
        <v>8800</v>
      </c>
      <c r="H25" s="212">
        <f t="shared" si="1"/>
        <v>8.44115834873691</v>
      </c>
    </row>
    <row r="26" customHeight="1" spans="1:8">
      <c r="A26" s="127" t="s">
        <v>282</v>
      </c>
      <c r="B26" s="232" t="s">
        <v>275</v>
      </c>
      <c r="C26" s="233">
        <v>1017</v>
      </c>
      <c r="D26" s="233">
        <v>6223</v>
      </c>
      <c r="E26" s="233">
        <v>9115</v>
      </c>
      <c r="F26" s="233">
        <v>10826</v>
      </c>
      <c r="G26" s="233">
        <v>11636</v>
      </c>
      <c r="H26" s="212">
        <f t="shared" si="1"/>
        <v>7.48198780713099</v>
      </c>
    </row>
    <row r="27" ht="18.75" customHeight="1" spans="1:8">
      <c r="A27" s="185" t="s">
        <v>283</v>
      </c>
      <c r="B27" s="185"/>
      <c r="C27" s="185"/>
      <c r="D27" s="185"/>
      <c r="E27" s="185"/>
      <c r="F27" s="185"/>
      <c r="G27" s="185"/>
      <c r="H27" s="185"/>
    </row>
    <row r="28" ht="25.5" customHeight="1" spans="1:8">
      <c r="A28" s="234" t="s">
        <v>284</v>
      </c>
      <c r="B28" s="234"/>
      <c r="C28" s="234"/>
      <c r="D28" s="234"/>
      <c r="E28" s="234"/>
      <c r="F28" s="234"/>
      <c r="G28" s="234"/>
      <c r="H28" s="234"/>
    </row>
  </sheetData>
  <mergeCells count="3">
    <mergeCell ref="A1:H1"/>
    <mergeCell ref="A27:H27"/>
    <mergeCell ref="A28:H28"/>
  </mergeCells>
  <pageMargins left="0.75" right="0.75" top="0.869444444444444" bottom="0.789583333333333" header="0.509722222222222" footer="0.509722222222222"/>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zstjj</Company>
  <Application>Microsoft Excel</Application>
  <HeadingPairs>
    <vt:vector size="2" baseType="variant">
      <vt:variant>
        <vt:lpstr>工作表</vt:lpstr>
      </vt:variant>
      <vt:variant>
        <vt:i4>31</vt:i4>
      </vt:variant>
    </vt:vector>
  </HeadingPairs>
  <TitlesOfParts>
    <vt:vector size="31" baseType="lpstr">
      <vt:lpstr>中山市各月气候条件情况</vt:lpstr>
      <vt:lpstr>中山市镇区行政区划情况表</vt:lpstr>
      <vt:lpstr>中山市镇区行政区划情况表2</vt:lpstr>
      <vt:lpstr>全市行政区域</vt:lpstr>
      <vt:lpstr>国民经济及社会发展主要指标</vt:lpstr>
      <vt:lpstr>国民经济及社会发展主要指标2</vt:lpstr>
      <vt:lpstr>国民经济及社会发展主要指标3</vt:lpstr>
      <vt:lpstr>国民经济及社会发展主要指标4</vt:lpstr>
      <vt:lpstr>国民经济及社会发展主要指标5</vt:lpstr>
      <vt:lpstr>国内生产总值</vt:lpstr>
      <vt:lpstr>国内生产总值构成</vt:lpstr>
      <vt:lpstr>国内生产总值增长速度1</vt:lpstr>
      <vt:lpstr>国内生产总值增长速度2</vt:lpstr>
      <vt:lpstr>支出法地区生产总值</vt:lpstr>
      <vt:lpstr>资本形成总额及构成（95－18）</vt:lpstr>
      <vt:lpstr>最终消费及构成（95－18)</vt:lpstr>
      <vt:lpstr>各镇(区)生产总值</vt:lpstr>
      <vt:lpstr>各镇(区)生产总值(续表)</vt:lpstr>
      <vt:lpstr>国民经济主要比例关系</vt:lpstr>
      <vt:lpstr>国民经济主要比例关系2</vt:lpstr>
      <vt:lpstr>民营经济主要指标</vt:lpstr>
      <vt:lpstr>21市（区）国民经济主要指标</vt:lpstr>
      <vt:lpstr>21市（区）国民经济主要指标2</vt:lpstr>
      <vt:lpstr>21市（区）国民经济主要指标3</vt:lpstr>
      <vt:lpstr>21市（区）国民经济主要指标4</vt:lpstr>
      <vt:lpstr>21市（区）国民经济主要指标5</vt:lpstr>
      <vt:lpstr>21市（区）国民经济主要指标6</vt:lpstr>
      <vt:lpstr>21市（区）国民经济主要指标7</vt:lpstr>
      <vt:lpstr>21市（区）国民经济主要指标8</vt:lpstr>
      <vt:lpstr>21市（区）国民经济主要指标9</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默认</dc:creator>
  <cp:lastModifiedBy>李海明</cp:lastModifiedBy>
  <cp:revision>1</cp:revision>
  <dcterms:created xsi:type="dcterms:W3CDTF">2002-06-24T06:49:00Z</dcterms:created>
  <cp:lastPrinted>2019-10-30T03:07:00Z</cp:lastPrinted>
  <dcterms:modified xsi:type="dcterms:W3CDTF">2019-11-06T03:24:33Z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2052-10.8.0.6470</vt:lpwstr>
  </property>
</Properties>
</file>